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25 七戸町（林）修正中\"/>
    </mc:Choice>
  </mc:AlternateContent>
  <xr:revisionPtr revIDLastSave="0" documentId="13_ncr:1_{110B84E3-6DDD-43C3-89E6-BACB9F35DB70}" xr6:coauthVersionLast="47" xr6:coauthVersionMax="47" xr10:uidLastSave="{00000000-0000-0000-0000-000000000000}"/>
  <workbookProtection workbookAlgorithmName="SHA-512" workbookHashValue="M5dnl0MiaPYMI4xj7JW++csphE9JHvGSPEcV7rwUzzJyxHnTYCHDoPF+rHXfhOpqVs9V0qUEW5NJ10B/YzjIzA==" workbookSaltValue="Ss04DAm6/ODAx3cl4QzdCQ=="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D8" i="4"/>
  <c r="P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<sst xmlns="http://schemas.openxmlformats.org/spreadsheetml/2006/main" count="236" uniqueCount="119">
  <si>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</si>
  <si>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</si>
  <si>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</si>
  <si>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</si>
  <si>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</si>
  <si>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</si>
  <si>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</si>
  <si>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</si>
  <si>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</si>
  <si>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</si>
  <si>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</si>
  <si>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</si>
  <si>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</si>
  <si>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</si>
  <si>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</si>
  <si>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</si>
  <si>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</si>
  <si>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</si>
  <si>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</si>
  <si>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</si>
  <si>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</si>
  <si>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</si>
  <si>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</si>
  <si>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</si>
  <si>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</si>
  <si>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</si>
  <si>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</si>
  <si>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</si>
  <si>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</si>
  <si>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</si>
  <si>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</si>
  <si>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</si>
  <si>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</si>
  <si>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</si>
  <si>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</si>
  <si>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</si>
  <si>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</si>
  <si>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</si>
  <si>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</si>
  <si>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</si>
  <si>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</si>
  <si>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</si>
  <si>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</si>
  <si>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</si>
  <si>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</si>
  <si>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</si>
  <si>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</si>
  <si>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</si>
  <si>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</si>
  <si>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</si>
  <si>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</si>
  <si>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</si>
  <si>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</si>
  <si>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</si>
  <si>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</si>
  <si>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</si>
  <si>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</si>
  <si>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</si>
  <si>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</si>
  <si>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</si>
  <si>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</si>
  <si>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</si>
  <si>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</si>
  <si>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</si>
  <si>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</si>
  <si>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</si>
  <si>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</si>
  <si>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</si>
  <si>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</si>
  <si>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</si>
  <si>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</si>
  <si>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</si>
  <si>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</si>
  <si>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</si>
  <si>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</si>
  <si>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</si>
  <si>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</si>
  <si>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</si>
  <si>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</si>
  <si>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</si>
  <si>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</si>
  <si>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</si>
  <si>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</si>
  <si>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</si>
  <si>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</si>
  <si>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</si>
  <si>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</si>
  <si>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</si>
  <si>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</si>
  <si>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</si>
  <si>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</si>
  <si>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</si>
  <si>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</si>
  <si>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</si>
  <si>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</si>
  <si>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</si>
  <si>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</si>
  <si>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</si>
  <si>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</si>
  <si>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</si>
  <si>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</si>
  <si>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</si>
  <si>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</si>
  <si>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</si>
  <si>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</si>
  <si>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</si>
  <si>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</si>
  <si>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</si>
  <si>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</si>
  <si>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</si>
  <si>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</si>
  <si>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</si>
  <si>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</si>
  <si>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</si>
  <si>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</si>
  <si>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</si>
  <si>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農業集落排水は、中野西地区が平成15年、四ヶ村地区が平成18年に供用開始し、令和4年で供用開始から中野西地区が19年、四ヶ村地区が16年が経過している。
　処理施設については、電気機器設備等において標準耐用年数を超過しているものもあり、故障すれば修繕する現状になっている。今後は最適化整備構想に基づき処理施設の長寿命化やサイクルコストの低減化、予防保全による安全性の確保、施設機能の健全化を図りつつ、計画的に施設の更新をすすめる。
　</t>
    <rPh sb="94" eb="95">
      <t>トウ</t>
    </rPh>
    <rPh sb="147" eb="148">
      <t>モト</t>
    </rPh>
    <rPh sb="150" eb="152">
      <t>ショリ</t>
    </rPh>
    <rPh sb="152" eb="154">
      <t>シセツ</t>
    </rPh>
    <rPh sb="155" eb="159">
      <t>チョウジュミョウカ</t>
    </rPh>
    <rPh sb="168" eb="171">
      <t>テイゲンカ</t>
    </rPh>
    <rPh sb="172" eb="174">
      <t>ヨボウ</t>
    </rPh>
    <rPh sb="174" eb="176">
      <t>ホゼン</t>
    </rPh>
    <rPh sb="179" eb="182">
      <t>アンゼンセイ</t>
    </rPh>
    <rPh sb="183" eb="185">
      <t>カクホ</t>
    </rPh>
    <rPh sb="186" eb="188">
      <t>シセツ</t>
    </rPh>
    <rPh sb="188" eb="190">
      <t>キノウ</t>
    </rPh>
    <rPh sb="191" eb="194">
      <t>ケンゼンカ</t>
    </rPh>
    <rPh sb="195" eb="196">
      <t>ハカ</t>
    </rPh>
    <rPh sb="200" eb="203">
      <t>ケイカクテキ</t>
    </rPh>
    <rPh sb="204" eb="206">
      <t>シセツ</t>
    </rPh>
    <rPh sb="207" eb="209">
      <t>コウシン</t>
    </rPh>
    <phoneticPr fontId="4"/>
  </si>
  <si>
    <t>農業集落排水の経営健全化・効率化に向けての取組等については、経費回収率が類似団体平均値から大きく下回っていることから、使用料の改定を検討する必要がある。また、維持管理経費の削減等の取組みを行いながら経営改善を図るとともに共同化・広域化についても検討していく必要がある。</t>
    <rPh sb="59" eb="62">
      <t>シヨウリョウ</t>
    </rPh>
    <rPh sb="63" eb="65">
      <t>カイテイ</t>
    </rPh>
    <rPh sb="66" eb="68">
      <t>ケントウ</t>
    </rPh>
    <rPh sb="70" eb="72">
      <t>ヒツヨウ</t>
    </rPh>
    <rPh sb="79" eb="81">
      <t>イジ</t>
    </rPh>
    <rPh sb="110" eb="113">
      <t>キョウドウカ</t>
    </rPh>
    <rPh sb="114" eb="117">
      <t>コウイキカ</t>
    </rPh>
    <rPh sb="122" eb="124">
      <t>ケントウ</t>
    </rPh>
    <phoneticPr fontId="4"/>
  </si>
  <si>
    <t>⑤経営については、R2年度に料金の改定を行ってはいるものの、経費回収率が表すように使用料で回収すべき経費をすべて使用料で賄えておらず、依然として多額の一般会計繰入金によって賄われている。そのため、類似団体平均値と比較してもかなり低い状況であり、良い経営状況とは言えない。
①収益的収支比率については、利用料収入以上に維持管理業務委託費や公営企業会計移行業務費が増加していることから、今後は業務委託内容の見直しや業務の広域化を検討する必要がある。
⑥汚水処理原価については、類似団体平均値よりも高くなっており、前年度から大幅に増加いている。その要因としては、維持管理業務委託費や施設の老朽化に伴う修繕費の増加が考えられるが、今後は業務委託内容の見直し等を含めた持管理費の削減とともに接続率の向上による有収水量を増加させる取組が必要である。　
⑦施設利用率については、ここ数年横ばいであリ、類似団体との差は昨年度と比べると小さくなっている。一日平均処理水量に比べて施設の処理能力が過大なスペックであると分析できるため、施設更新の機会にはダウンサイジング等を検討する必要がある。　
⑧水洗化率については、類似団体平均値よりも低く、整備区域における接続率が伸び悩んでいる。その要因としては、整備区域の人口減少や高齢世帯の増加等が考えられるが、農業用水域及び公共水域の水質保全に直結する問題でもあるため、接続率の増加に向けた取り組みが重要である。</t>
    <rPh sb="11" eb="13">
      <t>ネンド</t>
    </rPh>
    <rPh sb="106" eb="108">
      <t>ヒカク</t>
    </rPh>
    <rPh sb="137" eb="140">
      <t>シュウエキテキ</t>
    </rPh>
    <rPh sb="140" eb="142">
      <t>シュウシ</t>
    </rPh>
    <rPh sb="142" eb="144">
      <t>ヒリツ</t>
    </rPh>
    <rPh sb="150" eb="153">
      <t>リヨウリョウ</t>
    </rPh>
    <rPh sb="153" eb="155">
      <t>シュウニュウ</t>
    </rPh>
    <rPh sb="155" eb="157">
      <t>イジョウ</t>
    </rPh>
    <rPh sb="158" eb="162">
      <t>イジカンリ</t>
    </rPh>
    <rPh sb="162" eb="164">
      <t>ギョウム</t>
    </rPh>
    <rPh sb="164" eb="166">
      <t>イタク</t>
    </rPh>
    <rPh sb="168" eb="172">
      <t>コウエイキギョウ</t>
    </rPh>
    <rPh sb="172" eb="174">
      <t>カイケイ</t>
    </rPh>
    <rPh sb="174" eb="178">
      <t>イコウギョウム</t>
    </rPh>
    <rPh sb="178" eb="179">
      <t>ヒ</t>
    </rPh>
    <rPh sb="191" eb="193">
      <t>コンゴ</t>
    </rPh>
    <rPh sb="194" eb="196">
      <t>ギョウム</t>
    </rPh>
    <rPh sb="196" eb="198">
      <t>イタク</t>
    </rPh>
    <rPh sb="198" eb="200">
      <t>ナイヨウ</t>
    </rPh>
    <rPh sb="201" eb="203">
      <t>ミナオ</t>
    </rPh>
    <rPh sb="205" eb="207">
      <t>ギョウム</t>
    </rPh>
    <rPh sb="208" eb="211">
      <t>コウイキカ</t>
    </rPh>
    <rPh sb="212" eb="214">
      <t>ケントウ</t>
    </rPh>
    <rPh sb="216" eb="218">
      <t>ヒツヨウ</t>
    </rPh>
    <rPh sb="254" eb="257">
      <t>ゼンネンド</t>
    </rPh>
    <rPh sb="259" eb="261">
      <t>オオハバ</t>
    </rPh>
    <rPh sb="262" eb="264">
      <t>ゾウカ</t>
    </rPh>
    <rPh sb="271" eb="273">
      <t>ヨウイン</t>
    </rPh>
    <rPh sb="278" eb="282">
      <t>イジカンリ</t>
    </rPh>
    <rPh sb="282" eb="284">
      <t>ギョウム</t>
    </rPh>
    <rPh sb="284" eb="286">
      <t>イタク</t>
    </rPh>
    <rPh sb="286" eb="287">
      <t>ヒ</t>
    </rPh>
    <rPh sb="288" eb="290">
      <t>シセツ</t>
    </rPh>
    <rPh sb="291" eb="294">
      <t>ロウキュウカ</t>
    </rPh>
    <rPh sb="295" eb="296">
      <t>トモナ</t>
    </rPh>
    <rPh sb="297" eb="299">
      <t>シュウゼン</t>
    </rPh>
    <rPh sb="299" eb="300">
      <t>ヒ</t>
    </rPh>
    <rPh sb="301" eb="303">
      <t>ゾウカ</t>
    </rPh>
    <rPh sb="304" eb="305">
      <t>カンガ</t>
    </rPh>
    <rPh sb="311" eb="313">
      <t>コンゴ</t>
    </rPh>
    <rPh sb="324" eb="325">
      <t>トウ</t>
    </rPh>
    <rPh sb="326" eb="327">
      <t>フク</t>
    </rPh>
    <rPh sb="371" eb="373">
      <t>シセツ</t>
    </rPh>
    <rPh sb="373" eb="375">
      <t>リヨウ</t>
    </rPh>
    <rPh sb="375" eb="376">
      <t>リツ</t>
    </rPh>
    <rPh sb="384" eb="386">
      <t>スウネン</t>
    </rPh>
    <rPh sb="386" eb="387">
      <t>ヨコ</t>
    </rPh>
    <rPh sb="393" eb="395">
      <t>ルイジ</t>
    </rPh>
    <rPh sb="395" eb="397">
      <t>ダンタイ</t>
    </rPh>
    <rPh sb="399" eb="400">
      <t>サ</t>
    </rPh>
    <rPh sb="401" eb="404">
      <t>サクネンド</t>
    </rPh>
    <rPh sb="405" eb="406">
      <t>クラ</t>
    </rPh>
    <rPh sb="409" eb="410">
      <t>チイ</t>
    </rPh>
    <rPh sb="418" eb="420">
      <t>イチニチ</t>
    </rPh>
    <rPh sb="420" eb="422">
      <t>ヘイキン</t>
    </rPh>
    <rPh sb="422" eb="424">
      <t>ショリ</t>
    </rPh>
    <rPh sb="424" eb="426">
      <t>スイリョウ</t>
    </rPh>
    <rPh sb="427" eb="428">
      <t>クラ</t>
    </rPh>
    <rPh sb="430" eb="432">
      <t>シセツ</t>
    </rPh>
    <rPh sb="433" eb="435">
      <t>ショリ</t>
    </rPh>
    <rPh sb="435" eb="437">
      <t>ノウリョク</t>
    </rPh>
    <rPh sb="438" eb="440">
      <t>カダイ</t>
    </rPh>
    <rPh sb="449" eb="451">
      <t>ブンセキ</t>
    </rPh>
    <rPh sb="457" eb="459">
      <t>シセツ</t>
    </rPh>
    <rPh sb="459" eb="461">
      <t>コウシン</t>
    </rPh>
    <rPh sb="462" eb="464">
      <t>キカイ</t>
    </rPh>
    <rPh sb="474" eb="475">
      <t>トウ</t>
    </rPh>
    <rPh sb="476" eb="478">
      <t>ケントウ</t>
    </rPh>
    <rPh sb="480" eb="482">
      <t>ヒツヨウ</t>
    </rPh>
    <rPh sb="541" eb="545">
      <t>セイビクイキ</t>
    </rPh>
    <rPh sb="546" eb="548">
      <t>ジンコウ</t>
    </rPh>
    <rPh sb="548" eb="550">
      <t>ゲンショウ</t>
    </rPh>
    <rPh sb="556" eb="55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</si>
</sst>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48-4FF9-8FAD-66E81CA6A2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948-4FF9-8FAD-66E81CA6A2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36.61</c:v>
                </c:pt>
                <c:pt idx="1">
                  <c:v>37.5</c:v>
                </c:pt>
                <c:pt idx="2">
                  <c:v>40.479999999999997</c:v>
                </c:pt>
                <c:pt idx="3">
                  <c:v>40.18</c:v>
                </c:pt>
                <c:pt idx="4">
                  <c:v>41.37</c:v>
                </c:pt>
              </c:numCache>
            </c:numRef>
          </c:val>
          <c:extLst>
            <c:ext xmlns:c16="http://schemas.microsoft.com/office/drawing/2014/chart" uri="{C3380CC4-5D6E-409C-BE32-E72D297353CC}">
              <c16:uniqueId val="{00000000-8EE1-4CDE-A185-AE332229CB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EE1-4CDE-A185-AE332229CB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78.180000000000007</c:v>
                </c:pt>
                <c:pt idx="1">
                  <c:v>78.34</c:v>
                </c:pt>
                <c:pt idx="2">
                  <c:v>74.89</c:v>
                </c:pt>
                <c:pt idx="3">
                  <c:v>80.95</c:v>
                </c:pt>
                <c:pt idx="4">
                  <c:v>78.709999999999994</c:v>
                </c:pt>
              </c:numCache>
            </c:numRef>
          </c:val>
          <c:extLst>
            <c:ext xmlns:c16="http://schemas.microsoft.com/office/drawing/2014/chart" uri="{C3380CC4-5D6E-409C-BE32-E72D297353CC}">
              <c16:uniqueId val="{00000000-4A38-4F99-A5D2-BC75DC38E1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A38-4F99-A5D2-BC75DC38E1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99.94</c:v>
                </c:pt>
                <c:pt idx="1">
                  <c:v>100.11</c:v>
                </c:pt>
                <c:pt idx="2">
                  <c:v>82.73</c:v>
                </c:pt>
                <c:pt idx="3">
                  <c:v>56.45</c:v>
                </c:pt>
                <c:pt idx="4">
                  <c:v>48.53</c:v>
                </c:pt>
              </c:numCache>
            </c:numRef>
          </c:val>
          <c:extLst>
            <c:ext xmlns:c16="http://schemas.microsoft.com/office/drawing/2014/chart" uri="{C3380CC4-5D6E-409C-BE32-E72D297353CC}">
              <c16:uniqueId val="{00000000-A9EE-47A6-A678-9751BCC986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E-47A6-A678-9751BCC986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C7-45DB-B813-0F9816D590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C7-45DB-B813-0F9816D590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AE-4F3D-A5A1-964DC64636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E-4F3D-A5A1-964DC64636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D2-4FCB-8DCF-534F636814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D2-4FCB-8DCF-534F636814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1F-4BFA-9608-0E1164B65F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1F-4BFA-9608-0E1164B65F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5930.23</c:v>
                </c:pt>
                <c:pt idx="1">
                  <c:v>5341.95</c:v>
                </c:pt>
                <c:pt idx="2">
                  <c:v>4093.2</c:v>
                </c:pt>
                <c:pt idx="3">
                  <c:v>3887.39</c:v>
                </c:pt>
                <c:pt idx="4">
                  <c:v>3726.88</c:v>
                </c:pt>
              </c:numCache>
            </c:numRef>
          </c:val>
          <c:extLst>
            <c:ext xmlns:c16="http://schemas.microsoft.com/office/drawing/2014/chart" uri="{C3380CC4-5D6E-409C-BE32-E72D297353CC}">
              <c16:uniqueId val="{00000000-EDB5-4C2A-874B-0A740127B9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DB5-4C2A-874B-0A740127B9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26.52</c:v>
                </c:pt>
                <c:pt idx="1">
                  <c:v>30.87</c:v>
                </c:pt>
                <c:pt idx="2">
                  <c:v>40.07</c:v>
                </c:pt>
                <c:pt idx="3">
                  <c:v>21.14</c:v>
                </c:pt>
                <c:pt idx="4">
                  <c:v>19.55</c:v>
                </c:pt>
              </c:numCache>
            </c:numRef>
          </c:val>
          <c:extLst>
            <c:ext xmlns:c16="http://schemas.microsoft.com/office/drawing/2014/chart" uri="{C3380CC4-5D6E-409C-BE32-E72D297353CC}">
              <c16:uniqueId val="{00000000-4B77-4609-B231-C3AEDC3535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B77-4609-B231-C3AEDC3535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521.05999999999995</c:v>
                </c:pt>
                <c:pt idx="1">
                  <c:v>448.98</c:v>
                </c:pt>
                <c:pt idx="2">
                  <c:v>438.87</c:v>
                </c:pt>
                <c:pt idx="3">
                  <c:v>845.64</c:v>
                </c:pt>
                <c:pt idx="4">
                  <c:v>917.07</c:v>
                </c:pt>
              </c:numCache>
            </c:numRef>
          </c:val>
          <c:extLst>
            <c:ext xmlns:c16="http://schemas.microsoft.com/office/drawing/2014/chart" uri="{C3380CC4-5D6E-409C-BE32-E72D297353CC}">
              <c16:uniqueId val="{00000000-CB06-48AF-9414-E19DFE76AC4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B06-48AF-9414-E19DFE76AC4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37" zoomScaleNormal="100" workbookViewId="0">
      <selection activeCell="BK8" sqref="BK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七戸町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14631</v>
      </c>
      <c r="AM8" s="45"/>
      <c r="AN8" s="45"/>
      <c r="AO8" s="45"/>
      <c r="AP8" s="45"/>
      <c r="AQ8" s="45"/>
      <c r="AR8" s="45"/>
      <c r="AS8" s="45"/>
      <c r="AT8" s="46">
        <f>データ!T6</f>
        <v>337.23</v>
      </c>
      <c r="AU8" s="46"/>
      <c r="AV8" s="46"/>
      <c r="AW8" s="46"/>
      <c r="AX8" s="46"/>
      <c r="AY8" s="46"/>
      <c r="AZ8" s="46"/>
      <c r="BA8" s="46"/>
      <c r="BB8" s="46">
        <f>データ!U6</f>
        <v>43.39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5.68</v>
      </c>
      <c r="Q10" s="46"/>
      <c r="R10" s="46"/>
      <c r="S10" s="46"/>
      <c r="T10" s="46"/>
      <c r="U10" s="46"/>
      <c r="V10" s="46"/>
      <c r="W10" s="46">
        <f>データ!Q6</f>
        <v>96.34</v>
      </c>
      <c r="X10" s="46"/>
      <c r="Y10" s="46"/>
      <c r="Z10" s="46"/>
      <c r="AA10" s="46"/>
      <c r="AB10" s="46"/>
      <c r="AC10" s="46"/>
      <c r="AD10" s="45">
        <f>データ!R6</f>
        <v>3300</v>
      </c>
      <c r="AE10" s="45"/>
      <c r="AF10" s="45"/>
      <c r="AG10" s="45"/>
      <c r="AH10" s="45"/>
      <c r="AI10" s="45"/>
      <c r="AJ10" s="45"/>
      <c r="AK10" s="2"/>
      <c r="AL10" s="45">
        <f>データ!V6</f>
        <v>822</v>
      </c>
      <c r="AM10" s="45"/>
      <c r="AN10" s="45"/>
      <c r="AO10" s="45"/>
      <c r="AP10" s="45"/>
      <c r="AQ10" s="45"/>
      <c r="AR10" s="45"/>
      <c r="AS10" s="45"/>
      <c r="AT10" s="46">
        <f>データ!W6</f>
        <v>1.21</v>
      </c>
      <c r="AU10" s="46"/>
      <c r="AV10" s="46"/>
      <c r="AW10" s="46"/>
      <c r="AX10" s="46"/>
      <c r="AY10" s="46"/>
      <c r="AZ10" s="46"/>
      <c r="BA10" s="46"/>
      <c r="BB10" s="46">
        <f>データ!X6</f>
        <v>679.34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117</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hOaARm0cORvX0sDSS3T9IaBD8E220h0c+nPo51EvGwRXEs9DI6f1SvH4Ve2EhvxlTzn6K3dCaeA0i3B2+kN4GQ==" saltValue="2Iy8MXNh5SiegfDAORNh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24023</v>
      </c>
      <c r="D6" s="19">
        <f t="shared" si="3"/>
        <v>47</v>
      </c>
      <c r="E6" s="19">
        <f t="shared" si="3"/>
        <v>17</v>
      </c>
      <c r="F6" s="19">
        <f t="shared" si="3"/>
        <v>5</v>
      </c>
      <c r="G6" s="19">
        <f t="shared" si="3"/>
        <v>0</v>
      </c>
      <c r="H6" s="19" t="str">
        <f t="shared" si="3"/>
        <v>青森県　七戸町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5.68</v>
      </c>
      <c r="Q6" s="20">
        <f t="shared" si="3"/>
        <v>96.34</v>
      </c>
      <c r="R6" s="20">
        <f t="shared" si="3"/>
        <v>3300</v>
      </c>
      <c r="S6" s="20">
        <f t="shared" si="3"/>
        <v>14631</v>
      </c>
      <c r="T6" s="20">
        <f t="shared" si="3"/>
        <v>337.23</v>
      </c>
      <c r="U6" s="20">
        <f t="shared" si="3"/>
        <v>43.39</v>
      </c>
      <c r="V6" s="20">
        <f t="shared" si="3"/>
        <v>822</v>
      </c>
      <c r="W6" s="20">
        <f t="shared" si="3"/>
        <v>1.21</v>
      </c>
      <c r="X6" s="20">
        <f t="shared" si="3"/>
        <v>679.34</v>
      </c>
      <c r="Y6" s="21">
        <f>IF(Y7="",NA(),Y7)</f>
        <v>99.94</v>
      </c>
      <c r="Z6" s="21">
        <f t="shared" ref="Z6:AH6" si="4">IF(Z7="",NA(),Z7)</f>
        <v>100.11</v>
      </c>
      <c r="AA6" s="21">
        <f t="shared" si="4"/>
        <v>82.73</v>
      </c>
      <c r="AB6" s="21">
        <f t="shared" si="4"/>
        <v>56.45</v>
      </c>
      <c r="AC6" s="21">
        <f t="shared" si="4"/>
        <v>48.53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5930.23</v>
      </c>
      <c r="BG6" s="21">
        <f t="shared" ref="BG6:BO6" si="7">IF(BG7="",NA(),BG7)</f>
        <v>5341.95</v>
      </c>
      <c r="BH6" s="21">
        <f t="shared" si="7"/>
        <v>4093.2</v>
      </c>
      <c r="BI6" s="21">
        <f t="shared" si="7"/>
        <v>3887.39</v>
      </c>
      <c r="BJ6" s="21">
        <f t="shared" si="7"/>
        <v>3726.88</v>
      </c>
      <c r="BK6" s="21">
        <f t="shared" si="7"/>
        <v>789.46</v>
      </c>
      <c r="BL6" s="21">
        <f t="shared" si="7"/>
        <v>826.83</v>
      </c>
      <c r="BM6" s="21">
        <f t="shared" si="7"/>
        <v>867.83</v>
      </c>
      <c r="BN6" s="21">
        <f t="shared" si="7"/>
        <v>791.76</v>
      </c>
      <c r="BO6" s="21">
        <f t="shared" si="7"/>
        <v>900.82</v>
      </c>
      <c r="BP6" s="20" t="str">
        <f>IF(BP7="","",IF(BP7="-","【-】","【"&amp;SUBSTITUTE(TEXT(BP7,"#,##0.00"),"-","△")&amp;"】"))</f>
        <v>【809.19】</v>
      </c>
      <c r="BQ6" s="21">
        <f>IF(BQ7="",NA(),BQ7)</f>
        <v>26.52</v>
      </c>
      <c r="BR6" s="21">
        <f t="shared" ref="BR6:BZ6" si="8">IF(BR7="",NA(),BR7)</f>
        <v>30.87</v>
      </c>
      <c r="BS6" s="21">
        <f t="shared" si="8"/>
        <v>40.07</v>
      </c>
      <c r="BT6" s="21">
        <f t="shared" si="8"/>
        <v>21.14</v>
      </c>
      <c r="BU6" s="21">
        <f t="shared" si="8"/>
        <v>19.55</v>
      </c>
      <c r="BV6" s="21">
        <f t="shared" si="8"/>
        <v>57.77</v>
      </c>
      <c r="BW6" s="21">
        <f t="shared" si="8"/>
        <v>57.31</v>
      </c>
      <c r="BX6" s="21">
        <f t="shared" si="8"/>
        <v>57.08</v>
      </c>
      <c r="BY6" s="21">
        <f t="shared" si="8"/>
        <v>56.26</v>
      </c>
      <c r="BZ6" s="21">
        <f t="shared" si="8"/>
        <v>52.94</v>
      </c>
      <c r="CA6" s="20" t="str">
        <f>IF(CA7="","",IF(CA7="-","【-】","【"&amp;SUBSTITUTE(TEXT(CA7,"#,##0.00"),"-","△")&amp;"】"))</f>
        <v>【57.02】</v>
      </c>
      <c r="CB6" s="21">
        <f>IF(CB7="",NA(),CB7)</f>
        <v>521.05999999999995</v>
      </c>
      <c r="CC6" s="21">
        <f t="shared" ref="CC6:CK6" si="9">IF(CC7="",NA(),CC7)</f>
        <v>448.98</v>
      </c>
      <c r="CD6" s="21">
        <f t="shared" si="9"/>
        <v>438.87</v>
      </c>
      <c r="CE6" s="21">
        <f t="shared" si="9"/>
        <v>845.64</v>
      </c>
      <c r="CF6" s="21">
        <f t="shared" si="9"/>
        <v>917.07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36.61</v>
      </c>
      <c r="CN6" s="21">
        <f t="shared" ref="CN6:CV6" si="10">IF(CN7="",NA(),CN7)</f>
        <v>37.5</v>
      </c>
      <c r="CO6" s="21">
        <f t="shared" si="10"/>
        <v>40.479999999999997</v>
      </c>
      <c r="CP6" s="21">
        <f t="shared" si="10"/>
        <v>40.18</v>
      </c>
      <c r="CQ6" s="21">
        <f t="shared" si="10"/>
        <v>41.37</v>
      </c>
      <c r="CR6" s="21">
        <f t="shared" si="10"/>
        <v>50.68</v>
      </c>
      <c r="CS6" s="21">
        <f t="shared" si="10"/>
        <v>50.14</v>
      </c>
      <c r="CT6" s="21">
        <f t="shared" si="10"/>
        <v>54.83</v>
      </c>
      <c r="CU6" s="21">
        <f t="shared" si="10"/>
        <v>66.53</v>
      </c>
      <c r="CV6" s="21">
        <f t="shared" si="10"/>
        <v>52.35</v>
      </c>
      <c r="CW6" s="20" t="str">
        <f>IF(CW7="","",IF(CW7="-","【-】","【"&amp;SUBSTITUTE(TEXT(CW7,"#,##0.00"),"-","△")&amp;"】"))</f>
        <v>【52.55】</v>
      </c>
      <c r="CX6" s="21">
        <f>IF(CX7="",NA(),CX7)</f>
        <v>78.180000000000007</v>
      </c>
      <c r="CY6" s="21">
        <f t="shared" ref="CY6:DG6" si="11">IF(CY7="",NA(),CY7)</f>
        <v>78.34</v>
      </c>
      <c r="CZ6" s="21">
        <f t="shared" si="11"/>
        <v>74.89</v>
      </c>
      <c r="DA6" s="21">
        <f t="shared" si="11"/>
        <v>80.95</v>
      </c>
      <c r="DB6" s="21">
        <f t="shared" si="11"/>
        <v>78.709999999999994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24023</v>
      </c>
      <c r="D7" s="23">
        <v>47</v>
      </c>
      <c r="E7" s="23">
        <v>17</v>
      </c>
      <c r="F7" s="23">
        <v>5</v>
      </c>
      <c r="G7" s="23">
        <v>0</v>
      </c>
      <c r="H7" s="23" t="s">
        <v>97</v>
      </c>
      <c r="I7" s="23" t="s">
        <v>98</v>
      </c>
      <c r="J7" s="23" t="s">
        <v>99</v>
      </c>
      <c r="K7" s="23" t="s">
        <v>100</v>
      </c>
      <c r="L7" s="23" t="s">
        <v>101</v>
      </c>
      <c r="M7" s="23" t="s">
        <v>102</v>
      </c>
      <c r="N7" s="24" t="s">
        <v>103</v>
      </c>
      <c r="O7" s="24" t="s">
        <v>104</v>
      </c>
      <c r="P7" s="24">
        <v>5.68</v>
      </c>
      <c r="Q7" s="24">
        <v>96.34</v>
      </c>
      <c r="R7" s="24">
        <v>3300</v>
      </c>
      <c r="S7" s="24">
        <v>14631</v>
      </c>
      <c r="T7" s="24">
        <v>337.23</v>
      </c>
      <c r="U7" s="24">
        <v>43.39</v>
      </c>
      <c r="V7" s="24">
        <v>822</v>
      </c>
      <c r="W7" s="24">
        <v>1.21</v>
      </c>
      <c r="X7" s="24">
        <v>679.34</v>
      </c>
      <c r="Y7" s="24">
        <v>99.94</v>
      </c>
      <c r="Z7" s="24">
        <v>100.11</v>
      </c>
      <c r="AA7" s="24">
        <v>82.73</v>
      </c>
      <c r="AB7" s="24">
        <v>56.45</v>
      </c>
      <c r="AC7" s="24">
        <v>48.53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5930.23</v>
      </c>
      <c r="BG7" s="24">
        <v>5341.95</v>
      </c>
      <c r="BH7" s="24">
        <v>4093.2</v>
      </c>
      <c r="BI7" s="24">
        <v>3887.39</v>
      </c>
      <c r="BJ7" s="24">
        <v>3726.88</v>
      </c>
      <c r="BK7" s="24">
        <v>789.46</v>
      </c>
      <c r="BL7" s="24">
        <v>826.83</v>
      </c>
      <c r="BM7" s="24">
        <v>867.83</v>
      </c>
      <c r="BN7" s="24">
        <v>791.76</v>
      </c>
      <c r="BO7" s="24">
        <v>900.82</v>
      </c>
      <c r="BP7" s="24">
        <v>809.19</v>
      </c>
      <c r="BQ7" s="24">
        <v>26.52</v>
      </c>
      <c r="BR7" s="24">
        <v>30.87</v>
      </c>
      <c r="BS7" s="24">
        <v>40.07</v>
      </c>
      <c r="BT7" s="24">
        <v>21.14</v>
      </c>
      <c r="BU7" s="24">
        <v>19.55</v>
      </c>
      <c r="BV7" s="24">
        <v>57.77</v>
      </c>
      <c r="BW7" s="24">
        <v>57.31</v>
      </c>
      <c r="BX7" s="24">
        <v>57.08</v>
      </c>
      <c r="BY7" s="24">
        <v>56.26</v>
      </c>
      <c r="BZ7" s="24">
        <v>52.94</v>
      </c>
      <c r="CA7" s="24">
        <v>57.02</v>
      </c>
      <c r="CB7" s="24">
        <v>521.05999999999995</v>
      </c>
      <c r="CC7" s="24">
        <v>448.98</v>
      </c>
      <c r="CD7" s="24">
        <v>438.87</v>
      </c>
      <c r="CE7" s="24">
        <v>845.64</v>
      </c>
      <c r="CF7" s="24">
        <v>917.07</v>
      </c>
      <c r="CG7" s="24">
        <v>274.35000000000002</v>
      </c>
      <c r="CH7" s="24">
        <v>273.52</v>
      </c>
      <c r="CI7" s="24">
        <v>274.99</v>
      </c>
      <c r="CJ7" s="24">
        <v>282.08999999999997</v>
      </c>
      <c r="CK7" s="24">
        <v>303.27999999999997</v>
      </c>
      <c r="CL7" s="24">
        <v>273.68</v>
      </c>
      <c r="CM7" s="24">
        <v>36.61</v>
      </c>
      <c r="CN7" s="24">
        <v>37.5</v>
      </c>
      <c r="CO7" s="24">
        <v>40.479999999999997</v>
      </c>
      <c r="CP7" s="24">
        <v>40.18</v>
      </c>
      <c r="CQ7" s="24">
        <v>41.37</v>
      </c>
      <c r="CR7" s="24">
        <v>50.68</v>
      </c>
      <c r="CS7" s="24">
        <v>50.14</v>
      </c>
      <c r="CT7" s="24">
        <v>54.83</v>
      </c>
      <c r="CU7" s="24">
        <v>66.53</v>
      </c>
      <c r="CV7" s="24">
        <v>52.35</v>
      </c>
      <c r="CW7" s="24">
        <v>52.55</v>
      </c>
      <c r="CX7" s="24">
        <v>78.180000000000007</v>
      </c>
      <c r="CY7" s="24">
        <v>78.34</v>
      </c>
      <c r="CZ7" s="24">
        <v>74.89</v>
      </c>
      <c r="DA7" s="24">
        <v>80.95</v>
      </c>
      <c r="DB7" s="24">
        <v>78.709999999999994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dcterms:created xsi:type="dcterms:W3CDTF">2023-12-12T02:51:59Z</dcterms:created>
  <dcterms:modified xsi:type="dcterms:W3CDTF">2024-02-07T07:31:47Z</dcterms:modified>
  <cp:category/>
</cp:coreProperties>
</file>