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104\Desktop\Fw__【県市町村課_1_29（月）17時〆】公営企業に係る経営比較分析表（令和4年度決算）の分析等について（依頼）_20240130\提出\"/>
    </mc:Choice>
  </mc:AlternateContent>
  <workbookProtection workbookAlgorithmName="SHA-512" workbookHashValue="tAbDfvuzdchaW8ZfXG30Y8QasE0LP4jb89Rz13lLi8UORns/Kaic6ntonaZDTh0F3yQ9nfI71ExayvCFPDV4ig==" workbookSaltValue="YyMJCjPILQVlsz0+3b4/H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<sst xmlns="http://schemas.openxmlformats.org/spreadsheetml/2006/main" count="228" uniqueCount="114">
  <si>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</si>
  <si>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</si>
  <si>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</si>
  <si>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</si>
  <si>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</si>
  <si>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</si>
  <si>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</si>
  <si>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</si>
  <si>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</si>
  <si>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</si>
  <si>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</si>
  <si>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</si>
  <si>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</si>
  <si>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</si>
  <si>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</si>
  <si>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</si>
  <si>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</si>
  <si>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</si>
  <si>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</si>
  <si>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</si>
  <si>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</si>
  <si>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</si>
  <si>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</si>
  <si>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</si>
  <si>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</si>
  <si>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</si>
  <si>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</si>
  <si>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</si>
  <si>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</si>
  <si>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</si>
  <si>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</si>
  <si>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</si>
  <si>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</si>
  <si>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</si>
  <si>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</si>
  <si>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</si>
  <si>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</si>
  <si>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</si>
  <si>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</si>
  <si>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</si>
  <si>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</si>
  <si>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</si>
  <si>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</si>
  <si>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</si>
  <si>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</si>
  <si>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</si>
  <si>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</si>
  <si>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</si>
  <si>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</si>
  <si>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</si>
  <si>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</si>
  <si>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</si>
  <si>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</si>
  <si>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</si>
  <si>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</si>
  <si>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</si>
  <si>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</si>
  <si>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</si>
  <si>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</si>
  <si>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</si>
  <si>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</si>
  <si>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</si>
  <si>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</si>
  <si>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</si>
  <si>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</si>
  <si>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</si>
  <si>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</si>
  <si>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</si>
  <si>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</si>
  <si>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</si>
  <si>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</si>
  <si>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</si>
  <si>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</si>
  <si>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</si>
  <si>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</si>
  <si>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</si>
  <si>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</si>
  <si>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</si>
  <si>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</si>
  <si>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</si>
  <si>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</si>
  <si>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</si>
  <si>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</si>
  <si>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</si>
  <si>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</si>
  <si>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</si>
  <si>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</si>
  <si>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</si>
  <si>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</si>
  <si>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</si>
  <si>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</si>
  <si>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</si>
  <si>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</si>
  <si>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</si>
  <si>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</si>
  <si>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</si>
  <si>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</si>
  <si>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</si>
  <si>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</si>
  <si>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</si>
  <si>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</si>
  <si>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</si>
  <si>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</si>
  <si>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</si>
  <si>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</si>
  <si>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</si>
  <si>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</si>
  <si>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</si>
  <si>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</si>
  <si>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</si>
  <si>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</si>
  <si>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令和４年度末の有形固定資産減価償却率は54.85％で類似団体平均値、及び全国平均値を上回っている。
 当水道事業が保有する水道施設（管路・構造物・設備）は竣工当初の施設が多くを占めており、今後、財源確保の対策を講じた上で、耐用年数及び現状を踏まえた更新需要を適切に把握し、水道施設の計画的な更新が急務である。
</t>
    <rPh sb="8" eb="10">
      <t>ユウケイ</t>
    </rPh>
    <rPh sb="10" eb="12">
      <t>コテイ</t>
    </rPh>
    <rPh sb="12" eb="14">
      <t>シサン</t>
    </rPh>
    <rPh sb="31" eb="33">
      <t>ヘイキン</t>
    </rPh>
    <rPh sb="33" eb="34">
      <t>アタイ</t>
    </rPh>
    <rPh sb="35" eb="36">
      <t>オヨ</t>
    </rPh>
    <rPh sb="37" eb="39">
      <t>ゼンコク</t>
    </rPh>
    <rPh sb="39" eb="42">
      <t>ヘイキンチ</t>
    </rPh>
    <rPh sb="43" eb="45">
      <t>ウワマワ</t>
    </rPh>
    <rPh sb="89" eb="90">
      <t>シ</t>
    </rPh>
    <rPh sb="98" eb="100">
      <t>ザイゲン</t>
    </rPh>
    <rPh sb="100" eb="102">
      <t>カクホ</t>
    </rPh>
    <rPh sb="103" eb="105">
      <t>タイサク</t>
    </rPh>
    <rPh sb="106" eb="107">
      <t>コウ</t>
    </rPh>
    <rPh sb="109" eb="110">
      <t>ウエ</t>
    </rPh>
    <rPh sb="112" eb="114">
      <t>タイヨウ</t>
    </rPh>
    <rPh sb="149" eb="151">
      <t>キュウム</t>
    </rPh>
    <phoneticPr fontId="4"/>
  </si>
  <si>
    <r>
      <t xml:space="preserve"> 全体的な設備の老朽化に起因した有収率の低下、増大する修繕費により利益が上がりにくい状況にある。
 </t>
    </r>
    <r>
      <rPr>
        <sz val="11"/>
        <color theme="1"/>
        <rFont val="ＭＳ ゴシック"/>
        <family val="3"/>
        <charset val="128"/>
      </rPr>
      <t>重要度・優先度・老朽度に応じた更新需要、施設規模の適正化及び適切な料金設定に基づいた経営戦略を実施し、効率的な業務体系の整備を念頭にした事業展開が必要である。</t>
    </r>
    <phoneticPr fontId="4"/>
  </si>
  <si>
    <t xml:space="preserve"> 給水人口について、前年比98.72％であり今後も減少が予想され、給水収益の減収に直結している。これに反し老朽化する施設の維持更新費用、更には電気・管材料費等価格高騰によるため支出は増加する見込みであり、黒字決算の継続が必須であり、施設の統合による維持管理費等の削減や料金形態の計画的な見直しを進めている。
　短期的な債務に対する支払い能力を示す流動比率は100％を下回り、建設改良費の工事費等に充てられた企業債等含まれているが、施設更新事業等による企業債借入額は起債償還を含め流動負債は減少傾向へ転じると予想される。しかし、令和４年度末起債残高は2,015,291千円と営業収益の6倍強であり、投資規模に対し給水収益が低い状態である。
　100％を求められる料金回収率については、65.98%であり、給水に係る費用が給水収益で賄えていないことが示されている。給水原価は238.62円と類似団体平均値を上回り、投資の効率化や維持管理費の削減等の経営改善が必要である。ただし、令和４年度に町民の経済的な負担軽減を図るため、コロナ禍における電気・ガス・食料品等価格高騰対策による水道料金を一部助成した影響も含まれている。
　有収率においても、類似団体の平均値を下回っており、改善に向けた老朽管、老朽設備の改良が喫緊の課題である。
　国庫補助事業等を活用した施設整備を計画的に実施している状況である。　</t>
    <rPh sb="1" eb="3">
      <t>キュウスイ</t>
    </rPh>
    <rPh sb="3" eb="5">
      <t>ジンコウ</t>
    </rPh>
    <rPh sb="38" eb="40">
      <t>ゲンシュウ</t>
    </rPh>
    <rPh sb="41" eb="43">
      <t>チョッケツ</t>
    </rPh>
    <rPh sb="68" eb="69">
      <t>サラ</t>
    </rPh>
    <rPh sb="71" eb="73">
      <t>デンキ</t>
    </rPh>
    <rPh sb="74" eb="75">
      <t>カン</t>
    </rPh>
    <rPh sb="75" eb="78">
      <t>ザイリョウヒ</t>
    </rPh>
    <rPh sb="78" eb="79">
      <t>トウ</t>
    </rPh>
    <rPh sb="79" eb="81">
      <t>カカク</t>
    </rPh>
    <rPh sb="81" eb="83">
      <t>コウトウ</t>
    </rPh>
    <rPh sb="88" eb="90">
      <t>シシュツ</t>
    </rPh>
    <rPh sb="116" eb="118">
      <t>シセツ</t>
    </rPh>
    <rPh sb="119" eb="121">
      <t>トウゴウ</t>
    </rPh>
    <rPh sb="124" eb="126">
      <t>イジ</t>
    </rPh>
    <rPh sb="126" eb="129">
      <t>カンリヒ</t>
    </rPh>
    <rPh sb="129" eb="130">
      <t>トウ</t>
    </rPh>
    <rPh sb="131" eb="133">
      <t>サクゲン</t>
    </rPh>
    <rPh sb="139" eb="142">
      <t>ケイカクテキ</t>
    </rPh>
    <rPh sb="147" eb="148">
      <t>スス</t>
    </rPh>
    <rPh sb="183" eb="185">
      <t>シタマワ</t>
    </rPh>
    <rPh sb="196" eb="197">
      <t>トウ</t>
    </rPh>
    <rPh sb="198" eb="199">
      <t>ア</t>
    </rPh>
    <rPh sb="203" eb="205">
      <t>キギョウ</t>
    </rPh>
    <rPh sb="205" eb="206">
      <t>サイ</t>
    </rPh>
    <rPh sb="206" eb="207">
      <t>トウ</t>
    </rPh>
    <rPh sb="207" eb="208">
      <t>フク</t>
    </rPh>
    <rPh sb="215" eb="217">
      <t>シセツ</t>
    </rPh>
    <rPh sb="217" eb="219">
      <t>コウシン</t>
    </rPh>
    <rPh sb="219" eb="221">
      <t>ジギョウ</t>
    </rPh>
    <rPh sb="221" eb="222">
      <t>トウ</t>
    </rPh>
    <rPh sb="232" eb="234">
      <t>キサイ</t>
    </rPh>
    <rPh sb="234" eb="236">
      <t>ショウカン</t>
    </rPh>
    <rPh sb="237" eb="238">
      <t>フク</t>
    </rPh>
    <rPh sb="244" eb="246">
      <t>ゲンショウ</t>
    </rPh>
    <rPh sb="246" eb="248">
      <t>ケイコウ</t>
    </rPh>
    <rPh sb="249" eb="250">
      <t>テン</t>
    </rPh>
    <rPh sb="253" eb="255">
      <t>ヨソウ</t>
    </rPh>
    <rPh sb="286" eb="288">
      <t>エイギョウ</t>
    </rPh>
    <rPh sb="293" eb="294">
      <t>キョウ</t>
    </rPh>
    <rPh sb="437" eb="439">
      <t>レイワ</t>
    </rPh>
    <rPh sb="440" eb="442">
      <t>ネンド</t>
    </rPh>
    <rPh sb="443" eb="445">
      <t>チョウミン</t>
    </rPh>
    <rPh sb="446" eb="449">
      <t>ケイザイテキ</t>
    </rPh>
    <rPh sb="450" eb="452">
      <t>フタン</t>
    </rPh>
    <rPh sb="452" eb="454">
      <t>ケイゲン</t>
    </rPh>
    <rPh sb="455" eb="456">
      <t>ハカ</t>
    </rPh>
    <rPh sb="463" eb="464">
      <t>カ</t>
    </rPh>
    <rPh sb="468" eb="470">
      <t>デンキ</t>
    </rPh>
    <rPh sb="474" eb="477">
      <t>ショクリョウヒン</t>
    </rPh>
    <rPh sb="477" eb="478">
      <t>トウ</t>
    </rPh>
    <rPh sb="478" eb="480">
      <t>カカク</t>
    </rPh>
    <rPh sb="480" eb="482">
      <t>コウトウ</t>
    </rPh>
    <rPh sb="482" eb="484">
      <t>タイサク</t>
    </rPh>
    <rPh sb="487" eb="489">
      <t>スイドウ</t>
    </rPh>
    <rPh sb="489" eb="491">
      <t>リョウキン</t>
    </rPh>
    <rPh sb="492" eb="494">
      <t>イチブ</t>
    </rPh>
    <rPh sb="494" eb="496">
      <t>ジョセイ</t>
    </rPh>
    <rPh sb="498" eb="500">
      <t>エイキョウ</t>
    </rPh>
    <rPh sb="501" eb="502">
      <t>フク</t>
    </rPh>
    <rPh sb="535" eb="537">
      <t>カイゼン</t>
    </rPh>
    <rPh sb="538" eb="539">
      <t>ム</t>
    </rPh>
    <rPh sb="541" eb="543">
      <t>ロウキュウ</t>
    </rPh>
    <rPh sb="543" eb="544">
      <t>カン</t>
    </rPh>
    <rPh sb="545" eb="547">
      <t>ロウキュウ</t>
    </rPh>
    <rPh sb="547" eb="549">
      <t>セツビ</t>
    </rPh>
    <rPh sb="550" eb="552">
      <t>カイリョウ</t>
    </rPh>
    <rPh sb="553" eb="555">
      <t>キッキン</t>
    </rPh>
    <rPh sb="556" eb="558">
      <t>カダイ</t>
    </rPh>
    <rPh sb="564" eb="566">
      <t>コッコ</t>
    </rPh>
    <rPh sb="566" eb="568">
      <t>ホジョ</t>
    </rPh>
    <rPh sb="568" eb="570">
      <t>ジギョウ</t>
    </rPh>
    <rPh sb="570" eb="571">
      <t>トウ</t>
    </rPh>
    <rPh sb="572" eb="574">
      <t>カツヨウ</t>
    </rPh>
    <rPh sb="576" eb="578">
      <t>シセツ</t>
    </rPh>
    <rPh sb="578" eb="580">
      <t>セイビ</t>
    </rPh>
    <rPh sb="581" eb="584">
      <t>ケイカクテキ</t>
    </rPh>
    <rPh sb="585" eb="587">
      <t>ジッシ</t>
    </rPh>
    <rPh sb="591" eb="59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</si>
</sst>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0.12</c:v>
                </c:pt>
                <c:pt idx="3" formatCode="#,##0.00;&quot;△&quot;#,##0.00;&quot;-&quot;">
                  <c:v>0.31</c:v>
                </c:pt>
                <c:pt idx="4" formatCode="#,##0.00;&quot;△&quot;#,##0.00;&quot;-&quot;">
                  <c:v>0.18</c:v>
                </c:pt>
              </c:numCache>
            </c:numRef>
          </c:val>
          <c:extLst>
            <c:ext xmlns:c16="http://schemas.microsoft.com/office/drawing/2014/chart" uri="{C3380CC4-5D6E-409C-BE32-E72D297353CC}">
              <c16:uniqueId val="{00000000-7348-4449-9B14-12BD205093D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348-4449-9B14-12BD205093D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108.44</c:v>
                </c:pt>
                <c:pt idx="1">
                  <c:v>107.01</c:v>
                </c:pt>
                <c:pt idx="2">
                  <c:v>111.95</c:v>
                </c:pt>
                <c:pt idx="3">
                  <c:v>107.2</c:v>
                </c:pt>
                <c:pt idx="4">
                  <c:v>101.47</c:v>
                </c:pt>
              </c:numCache>
            </c:numRef>
          </c:val>
          <c:extLst>
            <c:ext xmlns:c16="http://schemas.microsoft.com/office/drawing/2014/chart" uri="{C3380CC4-5D6E-409C-BE32-E72D297353CC}">
              <c16:uniqueId val="{00000000-1CD8-4169-A27B-8772D25D8E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1CD8-4169-A27B-8772D25D8E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49.41</c:v>
                </c:pt>
                <c:pt idx="1">
                  <c:v>51.1</c:v>
                </c:pt>
                <c:pt idx="2">
                  <c:v>52.51</c:v>
                </c:pt>
                <c:pt idx="3">
                  <c:v>53.36</c:v>
                </c:pt>
                <c:pt idx="4">
                  <c:v>54.85</c:v>
                </c:pt>
              </c:numCache>
            </c:numRef>
          </c:val>
          <c:extLst>
            <c:ext xmlns:c16="http://schemas.microsoft.com/office/drawing/2014/chart" uri="{C3380CC4-5D6E-409C-BE32-E72D297353CC}">
              <c16:uniqueId val="{00000000-BBFB-41A9-9C8C-F9E5FC49B7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BFB-41A9-9C8C-F9E5FC49B7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quot;-&quot;">
                  <c:v>53.38</c:v>
                </c:pt>
                <c:pt idx="3" formatCode="#,##0.00;&quot;△&quot;#,##0.00;&quot;-&quot;">
                  <c:v>53.14</c:v>
                </c:pt>
                <c:pt idx="4" formatCode="#,##0.00;&quot;△&quot;#,##0.00;&quot;-&quot;">
                  <c:v>53.41</c:v>
                </c:pt>
              </c:numCache>
            </c:numRef>
          </c:val>
          <c:extLst>
            <c:ext xmlns:c16="http://schemas.microsoft.com/office/drawing/2014/chart" uri="{C3380CC4-5D6E-409C-BE32-E72D297353CC}">
              <c16:uniqueId val="{00000000-EA99-4DAE-9F1D-5324C8CF9F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EA99-4DAE-9F1D-5324C8CF9F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3E-42A2-8A18-82DA54017FB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E43E-42A2-8A18-82DA54017FB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130.5</c:v>
                </c:pt>
                <c:pt idx="1">
                  <c:v>128.13999999999999</c:v>
                </c:pt>
                <c:pt idx="2">
                  <c:v>127.62</c:v>
                </c:pt>
                <c:pt idx="3">
                  <c:v>135.24</c:v>
                </c:pt>
                <c:pt idx="4">
                  <c:v>86.46</c:v>
                </c:pt>
              </c:numCache>
            </c:numRef>
          </c:val>
          <c:extLst>
            <c:ext xmlns:c16="http://schemas.microsoft.com/office/drawing/2014/chart" uri="{C3380CC4-5D6E-409C-BE32-E72D297353CC}">
              <c16:uniqueId val="{00000000-ABE2-4FDC-8765-3DD0A651F1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ABE2-4FDC-8765-3DD0A651F1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773.77</c:v>
                </c:pt>
                <c:pt idx="1">
                  <c:v>731.47</c:v>
                </c:pt>
                <c:pt idx="2">
                  <c:v>681.63</c:v>
                </c:pt>
                <c:pt idx="3">
                  <c:v>670.09</c:v>
                </c:pt>
                <c:pt idx="4">
                  <c:v>728.49</c:v>
                </c:pt>
              </c:numCache>
            </c:numRef>
          </c:val>
          <c:extLst>
            <c:ext xmlns:c16="http://schemas.microsoft.com/office/drawing/2014/chart" uri="{C3380CC4-5D6E-409C-BE32-E72D297353CC}">
              <c16:uniqueId val="{00000000-33A0-4B68-BA77-E0B30611C0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3A0-4B68-BA77-E0B30611C0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93.94</c:v>
                </c:pt>
                <c:pt idx="1">
                  <c:v>91.5</c:v>
                </c:pt>
                <c:pt idx="2">
                  <c:v>88.74</c:v>
                </c:pt>
                <c:pt idx="3">
                  <c:v>87.89</c:v>
                </c:pt>
                <c:pt idx="4">
                  <c:v>65.98</c:v>
                </c:pt>
              </c:numCache>
            </c:numRef>
          </c:val>
          <c:extLst>
            <c:ext xmlns:c16="http://schemas.microsoft.com/office/drawing/2014/chart" uri="{C3380CC4-5D6E-409C-BE32-E72D297353CC}">
              <c16:uniqueId val="{00000000-BE05-494A-A0AD-2D9D8433C5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BE05-494A-A0AD-2D9D8433C5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185.64</c:v>
                </c:pt>
                <c:pt idx="1">
                  <c:v>190.68</c:v>
                </c:pt>
                <c:pt idx="2">
                  <c:v>196.25</c:v>
                </c:pt>
                <c:pt idx="3">
                  <c:v>198.5</c:v>
                </c:pt>
                <c:pt idx="4">
                  <c:v>238.62</c:v>
                </c:pt>
              </c:numCache>
            </c:numRef>
          </c:val>
          <c:extLst>
            <c:ext xmlns:c16="http://schemas.microsoft.com/office/drawing/2014/chart" uri="{C3380CC4-5D6E-409C-BE32-E72D297353CC}">
              <c16:uniqueId val="{00000000-F3CE-4CF1-A4DD-D2850D351B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F3CE-4CF1-A4DD-D2850D351B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65.59</c:v>
                </c:pt>
                <c:pt idx="1">
                  <c:v>67.13</c:v>
                </c:pt>
                <c:pt idx="2">
                  <c:v>70.98</c:v>
                </c:pt>
                <c:pt idx="3">
                  <c:v>72.150000000000006</c:v>
                </c:pt>
                <c:pt idx="4">
                  <c:v>73</c:v>
                </c:pt>
              </c:numCache>
            </c:numRef>
          </c:val>
          <c:extLst>
            <c:ext xmlns:c16="http://schemas.microsoft.com/office/drawing/2014/chart" uri="{C3380CC4-5D6E-409C-BE32-E72D297353CC}">
              <c16:uniqueId val="{00000000-ADB1-40A5-9C79-1AA4F7BD92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ADB1-40A5-9C79-1AA4F7BD92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69.77</c:v>
                </c:pt>
                <c:pt idx="1">
                  <c:v>67.290000000000006</c:v>
                </c:pt>
                <c:pt idx="2">
                  <c:v>63.74</c:v>
                </c:pt>
                <c:pt idx="3">
                  <c:v>63.03</c:v>
                </c:pt>
                <c:pt idx="4">
                  <c:v>60.67</c:v>
                </c:pt>
              </c:numCache>
            </c:numRef>
          </c:val>
          <c:extLst>
            <c:ext xmlns:c16="http://schemas.microsoft.com/office/drawing/2014/chart" uri="{C3380CC4-5D6E-409C-BE32-E72D297353CC}">
              <c16:uniqueId val="{00000000-BDCB-4714-A2A7-476E79164C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BDCB-4714-A2A7-476E79164C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東北町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16625</v>
      </c>
      <c r="AM8" s="45"/>
      <c r="AN8" s="45"/>
      <c r="AO8" s="45"/>
      <c r="AP8" s="45"/>
      <c r="AQ8" s="45"/>
      <c r="AR8" s="45"/>
      <c r="AS8" s="45"/>
      <c r="AT8" s="46">
        <f>データ!$S$6</f>
        <v>326.5</v>
      </c>
      <c r="AU8" s="47"/>
      <c r="AV8" s="47"/>
      <c r="AW8" s="47"/>
      <c r="AX8" s="47"/>
      <c r="AY8" s="47"/>
      <c r="AZ8" s="47"/>
      <c r="BA8" s="47"/>
      <c r="BB8" s="48">
        <f>データ!$T$6</f>
        <v>50.92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48.89</v>
      </c>
      <c r="J10" s="47"/>
      <c r="K10" s="47"/>
      <c r="L10" s="47"/>
      <c r="M10" s="47"/>
      <c r="N10" s="47"/>
      <c r="O10" s="81"/>
      <c r="P10" s="48">
        <f>データ!$P$6</f>
        <v>98.4</v>
      </c>
      <c r="Q10" s="48"/>
      <c r="R10" s="48"/>
      <c r="S10" s="48"/>
      <c r="T10" s="48"/>
      <c r="U10" s="48"/>
      <c r="V10" s="48"/>
      <c r="W10" s="45">
        <f>データ!$Q$6</f>
        <v>3410</v>
      </c>
      <c r="X10" s="45"/>
      <c r="Y10" s="45"/>
      <c r="Z10" s="45"/>
      <c r="AA10" s="45"/>
      <c r="AB10" s="45"/>
      <c r="AC10" s="45"/>
      <c r="AD10" s="2"/>
      <c r="AE10" s="2"/>
      <c r="AF10" s="2"/>
      <c r="AG10" s="2"/>
      <c r="AH10" s="2"/>
      <c r="AI10" s="2"/>
      <c r="AJ10" s="2"/>
      <c r="AK10" s="2"/>
      <c r="AL10" s="45">
        <f>データ!$U$6</f>
        <v>16303</v>
      </c>
      <c r="AM10" s="45"/>
      <c r="AN10" s="45"/>
      <c r="AO10" s="45"/>
      <c r="AP10" s="45"/>
      <c r="AQ10" s="45"/>
      <c r="AR10" s="45"/>
      <c r="AS10" s="45"/>
      <c r="AT10" s="46">
        <f>データ!$V$6</f>
        <v>152.16</v>
      </c>
      <c r="AU10" s="47"/>
      <c r="AV10" s="47"/>
      <c r="AW10" s="47"/>
      <c r="AX10" s="47"/>
      <c r="AY10" s="47"/>
      <c r="AZ10" s="47"/>
      <c r="BA10" s="47"/>
      <c r="BB10" s="48">
        <f>データ!$W$6</f>
        <v>107.14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Dgb+FPMCb4aXWztbPZEU9tIhvQingL9bsyvqvJGHuXkip2OLfV+RIViGsc5buazRtNz2XmFxG9ovLERm3FVNg==" saltValue="OXy2rJcsS0aqMTo0q/Kh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24082</v>
      </c>
      <c r="D6" s="20">
        <f t="shared" si="3"/>
        <v>46</v>
      </c>
      <c r="E6" s="20">
        <f t="shared" si="3"/>
        <v>1</v>
      </c>
      <c r="F6" s="20">
        <f t="shared" si="3"/>
        <v>0</v>
      </c>
      <c r="G6" s="20">
        <f t="shared" si="3"/>
        <v>1</v>
      </c>
      <c r="H6" s="20" t="str">
        <f t="shared" si="3"/>
        <v>青森県　東北町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48.89</v>
      </c>
      <c r="P6" s="21">
        <f t="shared" si="3"/>
        <v>98.4</v>
      </c>
      <c r="Q6" s="21">
        <f t="shared" si="3"/>
        <v>3410</v>
      </c>
      <c r="R6" s="21">
        <f t="shared" si="3"/>
        <v>16625</v>
      </c>
      <c r="S6" s="21">
        <f t="shared" si="3"/>
        <v>326.5</v>
      </c>
      <c r="T6" s="21">
        <f t="shared" si="3"/>
        <v>50.92</v>
      </c>
      <c r="U6" s="21">
        <f t="shared" si="3"/>
        <v>16303</v>
      </c>
      <c r="V6" s="21">
        <f t="shared" si="3"/>
        <v>152.16</v>
      </c>
      <c r="W6" s="21">
        <f t="shared" si="3"/>
        <v>107.14</v>
      </c>
      <c r="X6" s="22">
        <f>IF(X7="",NA(),X7)</f>
        <v>108.44</v>
      </c>
      <c r="Y6" s="22">
        <f t="shared" ref="Y6:AG6" si="4">IF(Y7="",NA(),Y7)</f>
        <v>107.01</v>
      </c>
      <c r="Z6" s="22">
        <f t="shared" si="4"/>
        <v>111.95</v>
      </c>
      <c r="AA6" s="22">
        <f t="shared" si="4"/>
        <v>107.2</v>
      </c>
      <c r="AB6" s="22">
        <f t="shared" si="4"/>
        <v>101.47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130.5</v>
      </c>
      <c r="AU6" s="22">
        <f t="shared" ref="AU6:BC6" si="6">IF(AU7="",NA(),AU7)</f>
        <v>128.13999999999999</v>
      </c>
      <c r="AV6" s="22">
        <f t="shared" si="6"/>
        <v>127.62</v>
      </c>
      <c r="AW6" s="22">
        <f t="shared" si="6"/>
        <v>135.24</v>
      </c>
      <c r="AX6" s="22">
        <f t="shared" si="6"/>
        <v>86.46</v>
      </c>
      <c r="AY6" s="22">
        <f t="shared" si="6"/>
        <v>369.69</v>
      </c>
      <c r="AZ6" s="22">
        <f t="shared" si="6"/>
        <v>379.08</v>
      </c>
      <c r="BA6" s="22">
        <f t="shared" si="6"/>
        <v>367.55</v>
      </c>
      <c r="BB6" s="22">
        <f t="shared" si="6"/>
        <v>378.56</v>
      </c>
      <c r="BC6" s="22">
        <f t="shared" si="6"/>
        <v>364.46</v>
      </c>
      <c r="BD6" s="21" t="str">
        <f>IF(BD7="","",IF(BD7="-","【-】","【"&amp;SUBSTITUTE(TEXT(BD7,"#,##0.00"),"-","△")&amp;"】"))</f>
        <v>【252.29】</v>
      </c>
      <c r="BE6" s="22">
        <f>IF(BE7="",NA(),BE7)</f>
        <v>773.77</v>
      </c>
      <c r="BF6" s="22">
        <f t="shared" ref="BF6:BN6" si="7">IF(BF7="",NA(),BF7)</f>
        <v>731.47</v>
      </c>
      <c r="BG6" s="22">
        <f t="shared" si="7"/>
        <v>681.63</v>
      </c>
      <c r="BH6" s="22">
        <f t="shared" si="7"/>
        <v>670.09</v>
      </c>
      <c r="BI6" s="22">
        <f t="shared" si="7"/>
        <v>728.49</v>
      </c>
      <c r="BJ6" s="22">
        <f t="shared" si="7"/>
        <v>402.99</v>
      </c>
      <c r="BK6" s="22">
        <f t="shared" si="7"/>
        <v>398.98</v>
      </c>
      <c r="BL6" s="22">
        <f t="shared" si="7"/>
        <v>418.68</v>
      </c>
      <c r="BM6" s="22">
        <f t="shared" si="7"/>
        <v>395.68</v>
      </c>
      <c r="BN6" s="22">
        <f t="shared" si="7"/>
        <v>403.72</v>
      </c>
      <c r="BO6" s="21" t="str">
        <f>IF(BO7="","",IF(BO7="-","【-】","【"&amp;SUBSTITUTE(TEXT(BO7,"#,##0.00"),"-","△")&amp;"】"))</f>
        <v>【268.07】</v>
      </c>
      <c r="BP6" s="22">
        <f>IF(BP7="",NA(),BP7)</f>
        <v>93.94</v>
      </c>
      <c r="BQ6" s="22">
        <f t="shared" ref="BQ6:BY6" si="8">IF(BQ7="",NA(),BQ7)</f>
        <v>91.5</v>
      </c>
      <c r="BR6" s="22">
        <f t="shared" si="8"/>
        <v>88.74</v>
      </c>
      <c r="BS6" s="22">
        <f t="shared" si="8"/>
        <v>87.89</v>
      </c>
      <c r="BT6" s="22">
        <f t="shared" si="8"/>
        <v>65.98</v>
      </c>
      <c r="BU6" s="22">
        <f t="shared" si="8"/>
        <v>98.66</v>
      </c>
      <c r="BV6" s="22">
        <f t="shared" si="8"/>
        <v>98.64</v>
      </c>
      <c r="BW6" s="22">
        <f t="shared" si="8"/>
        <v>94.78</v>
      </c>
      <c r="BX6" s="22">
        <f t="shared" si="8"/>
        <v>97.59</v>
      </c>
      <c r="BY6" s="22">
        <f t="shared" si="8"/>
        <v>92.17</v>
      </c>
      <c r="BZ6" s="21" t="str">
        <f>IF(BZ7="","",IF(BZ7="-","【-】","【"&amp;SUBSTITUTE(TEXT(BZ7,"#,##0.00"),"-","△")&amp;"】"))</f>
        <v>【97.47】</v>
      </c>
      <c r="CA6" s="22">
        <f>IF(CA7="",NA(),CA7)</f>
        <v>185.64</v>
      </c>
      <c r="CB6" s="22">
        <f t="shared" ref="CB6:CJ6" si="9">IF(CB7="",NA(),CB7)</f>
        <v>190.68</v>
      </c>
      <c r="CC6" s="22">
        <f t="shared" si="9"/>
        <v>196.25</v>
      </c>
      <c r="CD6" s="22">
        <f t="shared" si="9"/>
        <v>198.5</v>
      </c>
      <c r="CE6" s="22">
        <f t="shared" si="9"/>
        <v>238.62</v>
      </c>
      <c r="CF6" s="22">
        <f t="shared" si="9"/>
        <v>178.59</v>
      </c>
      <c r="CG6" s="22">
        <f t="shared" si="9"/>
        <v>178.92</v>
      </c>
      <c r="CH6" s="22">
        <f t="shared" si="9"/>
        <v>181.3</v>
      </c>
      <c r="CI6" s="22">
        <f t="shared" si="9"/>
        <v>181.71</v>
      </c>
      <c r="CJ6" s="22">
        <f t="shared" si="9"/>
        <v>188.51</v>
      </c>
      <c r="CK6" s="21" t="str">
        <f>IF(CK7="","",IF(CK7="-","【-】","【"&amp;SUBSTITUTE(TEXT(CK7,"#,##0.00"),"-","△")&amp;"】"))</f>
        <v>【174.75】</v>
      </c>
      <c r="CL6" s="22">
        <f>IF(CL7="",NA(),CL7)</f>
        <v>65.59</v>
      </c>
      <c r="CM6" s="22">
        <f t="shared" ref="CM6:CU6" si="10">IF(CM7="",NA(),CM7)</f>
        <v>67.13</v>
      </c>
      <c r="CN6" s="22">
        <f t="shared" si="10"/>
        <v>70.98</v>
      </c>
      <c r="CO6" s="22">
        <f t="shared" si="10"/>
        <v>72.150000000000006</v>
      </c>
      <c r="CP6" s="22">
        <f t="shared" si="10"/>
        <v>73</v>
      </c>
      <c r="CQ6" s="22">
        <f t="shared" si="10"/>
        <v>55.03</v>
      </c>
      <c r="CR6" s="22">
        <f t="shared" si="10"/>
        <v>55.14</v>
      </c>
      <c r="CS6" s="22">
        <f t="shared" si="10"/>
        <v>55.89</v>
      </c>
      <c r="CT6" s="22">
        <f t="shared" si="10"/>
        <v>55.72</v>
      </c>
      <c r="CU6" s="22">
        <f t="shared" si="10"/>
        <v>55.31</v>
      </c>
      <c r="CV6" s="21" t="str">
        <f>IF(CV7="","",IF(CV7="-","【-】","【"&amp;SUBSTITUTE(TEXT(CV7,"#,##0.00"),"-","△")&amp;"】"))</f>
        <v>【59.97】</v>
      </c>
      <c r="CW6" s="22">
        <f>IF(CW7="",NA(),CW7)</f>
        <v>69.77</v>
      </c>
      <c r="CX6" s="22">
        <f t="shared" ref="CX6:DF6" si="11">IF(CX7="",NA(),CX7)</f>
        <v>67.290000000000006</v>
      </c>
      <c r="CY6" s="22">
        <f t="shared" si="11"/>
        <v>63.74</v>
      </c>
      <c r="CZ6" s="22">
        <f t="shared" si="11"/>
        <v>63.03</v>
      </c>
      <c r="DA6" s="22">
        <f t="shared" si="11"/>
        <v>60.67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49.41</v>
      </c>
      <c r="DI6" s="22">
        <f t="shared" ref="DI6:DQ6" si="12">IF(DI7="",NA(),DI7)</f>
        <v>51.1</v>
      </c>
      <c r="DJ6" s="22">
        <f t="shared" si="12"/>
        <v>52.51</v>
      </c>
      <c r="DK6" s="22">
        <f t="shared" si="12"/>
        <v>53.36</v>
      </c>
      <c r="DL6" s="22">
        <f t="shared" si="12"/>
        <v>54.85</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1">
        <f t="shared" ref="DT6:EB6" si="13">IF(DT7="",NA(),DT7)</f>
        <v>0</v>
      </c>
      <c r="DU6" s="22">
        <f t="shared" si="13"/>
        <v>53.38</v>
      </c>
      <c r="DV6" s="22">
        <f t="shared" si="13"/>
        <v>53.14</v>
      </c>
      <c r="DW6" s="22">
        <f t="shared" si="13"/>
        <v>53.41</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1">
        <f t="shared" ref="EE6:EM6" si="14">IF(EE7="",NA(),EE7)</f>
        <v>0</v>
      </c>
      <c r="EF6" s="22">
        <f t="shared" si="14"/>
        <v>0.12</v>
      </c>
      <c r="EG6" s="22">
        <f t="shared" si="14"/>
        <v>0.31</v>
      </c>
      <c r="EH6" s="22">
        <f t="shared" si="14"/>
        <v>0.18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24082</v>
      </c>
      <c r="D7" s="24">
        <v>46</v>
      </c>
      <c r="E7" s="24">
        <v>1</v>
      </c>
      <c r="F7" s="24">
        <v>0</v>
      </c>
      <c r="G7" s="24">
        <v>1</v>
      </c>
      <c r="H7" s="24" t="s">
        <v>93</v>
      </c>
      <c r="I7" s="24" t="s">
        <v>94</v>
      </c>
      <c r="J7" s="24" t="s">
        <v>95</v>
      </c>
      <c r="K7" s="24" t="s">
        <v>96</v>
      </c>
      <c r="L7" s="24" t="s">
        <v>97</v>
      </c>
      <c r="M7" s="24" t="s">
        <v>98</v>
      </c>
      <c r="N7" s="25" t="s">
        <v>99</v>
      </c>
      <c r="O7" s="25">
        <v>48.89</v>
      </c>
      <c r="P7" s="25">
        <v>98.4</v>
      </c>
      <c r="Q7" s="25">
        <v>3410</v>
      </c>
      <c r="R7" s="25">
        <v>16625</v>
      </c>
      <c r="S7" s="25">
        <v>326.5</v>
      </c>
      <c r="T7" s="25">
        <v>50.92</v>
      </c>
      <c r="U7" s="25">
        <v>16303</v>
      </c>
      <c r="V7" s="25">
        <v>152.16</v>
      </c>
      <c r="W7" s="25">
        <v>107.14</v>
      </c>
      <c r="X7" s="25">
        <v>108.44</v>
      </c>
      <c r="Y7" s="25">
        <v>107.01</v>
      </c>
      <c r="Z7" s="25">
        <v>111.95</v>
      </c>
      <c r="AA7" s="25">
        <v>107.2</v>
      </c>
      <c r="AB7" s="25">
        <v>101.47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130.5</v>
      </c>
      <c r="AU7" s="25">
        <v>128.13999999999999</v>
      </c>
      <c r="AV7" s="25">
        <v>127.62</v>
      </c>
      <c r="AW7" s="25">
        <v>135.24</v>
      </c>
      <c r="AX7" s="25">
        <v>86.46</v>
      </c>
      <c r="AY7" s="25">
        <v>369.69</v>
      </c>
      <c r="AZ7" s="25">
        <v>379.08</v>
      </c>
      <c r="BA7" s="25">
        <v>367.55</v>
      </c>
      <c r="BB7" s="25">
        <v>378.56</v>
      </c>
      <c r="BC7" s="25">
        <v>364.46</v>
      </c>
      <c r="BD7" s="25">
        <v>252.29</v>
      </c>
      <c r="BE7" s="25">
        <v>773.77</v>
      </c>
      <c r="BF7" s="25">
        <v>731.47</v>
      </c>
      <c r="BG7" s="25">
        <v>681.63</v>
      </c>
      <c r="BH7" s="25">
        <v>670.09</v>
      </c>
      <c r="BI7" s="25">
        <v>728.49</v>
      </c>
      <c r="BJ7" s="25">
        <v>402.99</v>
      </c>
      <c r="BK7" s="25">
        <v>398.98</v>
      </c>
      <c r="BL7" s="25">
        <v>418.68</v>
      </c>
      <c r="BM7" s="25">
        <v>395.68</v>
      </c>
      <c r="BN7" s="25">
        <v>403.72</v>
      </c>
      <c r="BO7" s="25">
        <v>268.07</v>
      </c>
      <c r="BP7" s="25">
        <v>93.94</v>
      </c>
      <c r="BQ7" s="25">
        <v>91.5</v>
      </c>
      <c r="BR7" s="25">
        <v>88.74</v>
      </c>
      <c r="BS7" s="25">
        <v>87.89</v>
      </c>
      <c r="BT7" s="25">
        <v>65.98</v>
      </c>
      <c r="BU7" s="25">
        <v>98.66</v>
      </c>
      <c r="BV7" s="25">
        <v>98.64</v>
      </c>
      <c r="BW7" s="25">
        <v>94.78</v>
      </c>
      <c r="BX7" s="25">
        <v>97.59</v>
      </c>
      <c r="BY7" s="25">
        <v>92.17</v>
      </c>
      <c r="BZ7" s="25">
        <v>97.47</v>
      </c>
      <c r="CA7" s="25">
        <v>185.64</v>
      </c>
      <c r="CB7" s="25">
        <v>190.68</v>
      </c>
      <c r="CC7" s="25">
        <v>196.25</v>
      </c>
      <c r="CD7" s="25">
        <v>198.5</v>
      </c>
      <c r="CE7" s="25">
        <v>238.62</v>
      </c>
      <c r="CF7" s="25">
        <v>178.59</v>
      </c>
      <c r="CG7" s="25">
        <v>178.92</v>
      </c>
      <c r="CH7" s="25">
        <v>181.3</v>
      </c>
      <c r="CI7" s="25">
        <v>181.71</v>
      </c>
      <c r="CJ7" s="25">
        <v>188.51</v>
      </c>
      <c r="CK7" s="25">
        <v>174.75</v>
      </c>
      <c r="CL7" s="25">
        <v>65.59</v>
      </c>
      <c r="CM7" s="25">
        <v>67.13</v>
      </c>
      <c r="CN7" s="25">
        <v>70.98</v>
      </c>
      <c r="CO7" s="25">
        <v>72.150000000000006</v>
      </c>
      <c r="CP7" s="25">
        <v>73</v>
      </c>
      <c r="CQ7" s="25">
        <v>55.03</v>
      </c>
      <c r="CR7" s="25">
        <v>55.14</v>
      </c>
      <c r="CS7" s="25">
        <v>55.89</v>
      </c>
      <c r="CT7" s="25">
        <v>55.72</v>
      </c>
      <c r="CU7" s="25">
        <v>55.31</v>
      </c>
      <c r="CV7" s="25">
        <v>59.97</v>
      </c>
      <c r="CW7" s="25">
        <v>69.77</v>
      </c>
      <c r="CX7" s="25">
        <v>67.290000000000006</v>
      </c>
      <c r="CY7" s="25">
        <v>63.74</v>
      </c>
      <c r="CZ7" s="25">
        <v>63.03</v>
      </c>
      <c r="DA7" s="25">
        <v>60.67</v>
      </c>
      <c r="DB7" s="25">
        <v>81.900000000000006</v>
      </c>
      <c r="DC7" s="25">
        <v>81.39</v>
      </c>
      <c r="DD7" s="25">
        <v>81.27</v>
      </c>
      <c r="DE7" s="25">
        <v>81.260000000000005</v>
      </c>
      <c r="DF7" s="25">
        <v>80.36</v>
      </c>
      <c r="DG7" s="25">
        <v>89.76</v>
      </c>
      <c r="DH7" s="25">
        <v>49.41</v>
      </c>
      <c r="DI7" s="25">
        <v>51.1</v>
      </c>
      <c r="DJ7" s="25">
        <v>52.51</v>
      </c>
      <c r="DK7" s="25">
        <v>53.36</v>
      </c>
      <c r="DL7" s="25">
        <v>54.85</v>
      </c>
      <c r="DM7" s="25">
        <v>48.87</v>
      </c>
      <c r="DN7" s="25">
        <v>49.92</v>
      </c>
      <c r="DO7" s="25">
        <v>50.63</v>
      </c>
      <c r="DP7" s="25">
        <v>51.29</v>
      </c>
      <c r="DQ7" s="25">
        <v>52.2</v>
      </c>
      <c r="DR7" s="25">
        <v>51.51</v>
      </c>
      <c r="DS7" s="25">
        <v>0</v>
      </c>
      <c r="DT7" s="25">
        <v>0</v>
      </c>
      <c r="DU7" s="25">
        <v>53.38</v>
      </c>
      <c r="DV7" s="25">
        <v>53.14</v>
      </c>
      <c r="DW7" s="25">
        <v>53.41</v>
      </c>
      <c r="DX7" s="25">
        <v>14.85</v>
      </c>
      <c r="DY7" s="25">
        <v>16.88</v>
      </c>
      <c r="DZ7" s="25">
        <v>18.28</v>
      </c>
      <c r="EA7" s="25">
        <v>19.61</v>
      </c>
      <c r="EB7" s="25">
        <v>20.73</v>
      </c>
      <c r="EC7" s="25">
        <v>23.75</v>
      </c>
      <c r="ED7" s="25">
        <v>0</v>
      </c>
      <c r="EE7" s="25">
        <v>0</v>
      </c>
      <c r="EF7" s="25">
        <v>0.12</v>
      </c>
      <c r="EG7" s="25">
        <v>0.31</v>
      </c>
      <c r="EH7" s="25">
        <v>0.18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2024-01-30T06:25:55Z</cp:lastPrinted>
  <dcterms:created xsi:type="dcterms:W3CDTF">2023-12-05T00:47:58Z</dcterms:created>
  <dcterms:modified xsi:type="dcterms:W3CDTF">2024-01-30T06:31:03Z</dcterms:modified>
  <cp:category/>
</cp:coreProperties>
</file>