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370\Desktop\【県市町村課1.29（月）17時〆】公営企業に係る経営比較分析表（令和4年度決算）の分析等について（依頼）\回答\"/>
    </mc:Choice>
  </mc:AlternateContent>
  <workbookProtection workbookAlgorithmName="SHA-512" workbookHashValue="22AqsADNvYiYdcHlpAG+FVhFIQYkJyPKFqahKv0W9+pFM1qcEcP/4NyfEI0SXZLmfzvg/tEAnbMeVS6zGQ9/UA==" workbookSaltValue="l9NoW+ggomJxIbOVMV1XRA==" workbookSpinCount="100000" lockStructure="1"/>
  <bookViews>
    <workbookView xWindow="0" yWindow="0" windowWidth="20490" windowHeight="640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<sst xmlns="http://schemas.openxmlformats.org/spreadsheetml/2006/main" count="236" uniqueCount="121">
  <si>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</si>
  <si>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</si>
  <si>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</si>
  <si>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</si>
  <si>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</si>
  <si>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</si>
  <si>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</si>
  <si>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</si>
  <si>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</si>
  <si>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</si>
  <si>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</si>
  <si>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</si>
  <si>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</si>
  <si>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</si>
  <si>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</si>
  <si>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</si>
  <si>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</si>
  <si>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</si>
  <si>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</si>
  <si>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</si>
  <si>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</si>
  <si>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</si>
  <si>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</si>
  <si>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</si>
  <si>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</si>
  <si>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</si>
  <si>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</si>
  <si>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</si>
  <si>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</si>
  <si>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</si>
  <si>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</si>
  <si>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</si>
  <si>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</si>
  <si>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</si>
  <si>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</si>
  <si>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</si>
  <si>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</si>
  <si>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</si>
  <si>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</si>
  <si>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</si>
  <si>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</si>
  <si>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</si>
  <si>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</si>
  <si>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</si>
  <si>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</si>
  <si>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</si>
  <si>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</si>
  <si>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</si>
  <si>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</si>
  <si>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</si>
  <si>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</si>
  <si>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</si>
  <si>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</si>
  <si>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</si>
  <si>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</si>
  <si>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</si>
  <si>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</si>
  <si>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</si>
  <si>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</si>
  <si>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</si>
  <si>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</si>
  <si>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</si>
  <si>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</si>
  <si>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</si>
  <si>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</si>
  <si>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</si>
  <si>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</si>
  <si>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</si>
  <si>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</si>
  <si>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</si>
  <si>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</si>
  <si>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</si>
  <si>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</si>
  <si>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</si>
  <si>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</si>
  <si>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</si>
  <si>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</si>
  <si>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</si>
  <si>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</si>
  <si>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</si>
  <si>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</si>
  <si>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</si>
  <si>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</si>
  <si>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</si>
  <si>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</si>
  <si>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</si>
  <si>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</si>
  <si>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</si>
  <si>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</si>
  <si>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</si>
  <si>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</si>
  <si>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</si>
  <si>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</si>
  <si>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</si>
  <si>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</si>
  <si>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</si>
  <si>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</si>
  <si>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</si>
  <si>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おいらせ町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</si>
  <si>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</si>
  <si>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</si>
  <si>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</si>
  <si>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</si>
  <si>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</si>
  <si>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</si>
  <si>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</si>
  <si>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</si>
  <si>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</si>
  <si>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</si>
  <si>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</si>
  <si>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</si>
  <si>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</si>
  <si>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</si>
  <si>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</si>
  <si>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</si>
  <si>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</si>
  <si>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</si>
  <si>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</si>
  <si>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・企業債残高は改善傾向ではあるが、高い水準であることに留意する必要がある。
・経営面での改善努力は引き続き行う。
・将来に向け施設等の更新計画における支出や経費削減に努め収入面においても使用料の改定等を行い安定的な財源を確保する必要がある。</t>
    <rPh sb="1" eb="6">
      <t>キギョウサイザンダカ</t>
    </rPh>
    <rPh sb="7" eb="11">
      <t>カイゼンケイコウ</t>
    </rPh>
    <rPh sb="17" eb="18">
      <t>タカ</t>
    </rPh>
    <rPh sb="19" eb="21">
      <t>スイジュン</t>
    </rPh>
    <rPh sb="27" eb="29">
      <t>リュウイ</t>
    </rPh>
    <rPh sb="31" eb="33">
      <t>ヒツヨウ</t>
    </rPh>
    <rPh sb="39" eb="42">
      <t>ケイエイメン</t>
    </rPh>
    <rPh sb="44" eb="48">
      <t>カイゼンドリョク</t>
    </rPh>
    <rPh sb="58" eb="60">
      <t>ショウライ</t>
    </rPh>
    <rPh sb="78" eb="82">
      <t>ケイヒサクゲン</t>
    </rPh>
    <rPh sb="83" eb="84">
      <t>ツト</t>
    </rPh>
    <rPh sb="85" eb="88">
      <t>シュウニュウメン</t>
    </rPh>
    <rPh sb="93" eb="96">
      <t>シヨウリョウ</t>
    </rPh>
    <phoneticPr fontId="4"/>
  </si>
  <si>
    <t>・供用開始後から約20年経過しており、処理施設・管渠施設については老朽化は進んでいないが、機能強化対策工事を実施するなど、必要な対策を講じている。今後、維持管理適正化計画を策定し、施設の計画的な更新等を行う。</t>
    <rPh sb="1" eb="5">
      <t>キョウヨウカイシ</t>
    </rPh>
    <rPh sb="5" eb="6">
      <t>ゴ</t>
    </rPh>
    <rPh sb="8" eb="9">
      <t>ヤク</t>
    </rPh>
    <rPh sb="11" eb="12">
      <t>ネン</t>
    </rPh>
    <rPh sb="12" eb="14">
      <t>ケイカ</t>
    </rPh>
    <rPh sb="19" eb="23">
      <t>ショリシセツ</t>
    </rPh>
    <rPh sb="24" eb="26">
      <t>カンキョ</t>
    </rPh>
    <rPh sb="26" eb="28">
      <t>シセツ</t>
    </rPh>
    <rPh sb="33" eb="36">
      <t>ロウキュウカ</t>
    </rPh>
    <rPh sb="37" eb="38">
      <t>スス</t>
    </rPh>
    <rPh sb="45" eb="53">
      <t>キノウキョウカタイサクコウジ</t>
    </rPh>
    <rPh sb="54" eb="56">
      <t>ジッシ</t>
    </rPh>
    <rPh sb="61" eb="63">
      <t>ヒツヨウ</t>
    </rPh>
    <rPh sb="64" eb="66">
      <t>タイサク</t>
    </rPh>
    <rPh sb="67" eb="68">
      <t>コウ</t>
    </rPh>
    <rPh sb="73" eb="75">
      <t>コンゴ</t>
    </rPh>
    <rPh sb="76" eb="85">
      <t>イジカンリテキセイカケイカク</t>
    </rPh>
    <rPh sb="86" eb="88">
      <t>サクテイ</t>
    </rPh>
    <rPh sb="90" eb="92">
      <t>シセツ</t>
    </rPh>
    <rPh sb="93" eb="102">
      <t>ケイカクテキナコウシントウヲオコナ</t>
    </rPh>
    <phoneticPr fontId="4"/>
  </si>
  <si>
    <t>・収益的収支比率は前年度と比較して約8％増となっており、これは委託費や光熱水費等の施設維持管理費の増による他会計繰入金の増額が主な要因である。
・企業債残高対事業規模比率は、依然高い状態ではあるが、類似団体平均値より低い数値である。
・経費回収率は、類似団体平均値と比較し低い数値である。令和5年4月1日から使用料の改定を行い、経費回収率の向上に努めている。
・汚水処理原価は前年度と比較して約48円増となっており、これは委託費や光熱水費等の施設維持管理費の増が主な要因である。</t>
    <rPh sb="1" eb="8">
      <t>シュウエキテキシュウシヒリツ</t>
    </rPh>
    <rPh sb="9" eb="12">
      <t>ゼンネンド</t>
    </rPh>
    <rPh sb="13" eb="15">
      <t>ヒカク</t>
    </rPh>
    <rPh sb="17" eb="18">
      <t>ヤク</t>
    </rPh>
    <rPh sb="20" eb="21">
      <t>ゾウ</t>
    </rPh>
    <rPh sb="31" eb="34">
      <t>イタクヒ</t>
    </rPh>
    <rPh sb="35" eb="39">
      <t>コウネツスイヒ</t>
    </rPh>
    <rPh sb="39" eb="40">
      <t>トウ</t>
    </rPh>
    <rPh sb="41" eb="48">
      <t>シセツイジカンリヒ</t>
    </rPh>
    <rPh sb="49" eb="50">
      <t>ゾウ</t>
    </rPh>
    <rPh sb="53" eb="59">
      <t>タカイケイクリイレキン</t>
    </rPh>
    <rPh sb="60" eb="62">
      <t>ゾウガク</t>
    </rPh>
    <rPh sb="63" eb="64">
      <t>オモ</t>
    </rPh>
    <rPh sb="65" eb="67">
      <t>ヨウイン</t>
    </rPh>
    <rPh sb="73" eb="76">
      <t>キギョウサイ</t>
    </rPh>
    <rPh sb="76" eb="78">
      <t>ザンダカ</t>
    </rPh>
    <rPh sb="78" eb="79">
      <t>タイ</t>
    </rPh>
    <rPh sb="79" eb="81">
      <t>ジギョウ</t>
    </rPh>
    <rPh sb="81" eb="83">
      <t>キボ</t>
    </rPh>
    <rPh sb="83" eb="85">
      <t>ヒリツ</t>
    </rPh>
    <rPh sb="87" eb="89">
      <t>イゼン</t>
    </rPh>
    <rPh sb="89" eb="90">
      <t>タカ</t>
    </rPh>
    <rPh sb="91" eb="93">
      <t>ジョウタイ</t>
    </rPh>
    <rPh sb="99" eb="106">
      <t>ルイジダンタイヘイキンチ</t>
    </rPh>
    <rPh sb="108" eb="109">
      <t>ヒク</t>
    </rPh>
    <rPh sb="110" eb="112">
      <t>スウチ</t>
    </rPh>
    <rPh sb="118" eb="123">
      <t>ケイヒカイシュウリツ</t>
    </rPh>
    <rPh sb="125" eb="132">
      <t>ルイジダンタイヘイキンチ</t>
    </rPh>
    <rPh sb="133" eb="135">
      <t>ヒカク</t>
    </rPh>
    <rPh sb="136" eb="137">
      <t>ヒク</t>
    </rPh>
    <rPh sb="138" eb="140">
      <t>スウチ</t>
    </rPh>
    <rPh sb="181" eb="187">
      <t>オスイショリゲンカ</t>
    </rPh>
    <rPh sb="199" eb="200">
      <t>エン</t>
    </rPh>
    <rPh sb="231" eb="232">
      <t>オモ</t>
    </rPh>
    <rPh sb="233" eb="235">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</si>
</sst>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E4-41D0-97EF-F502B709E39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84E4-41D0-97EF-F502B709E39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63.21</c:v>
                </c:pt>
                <c:pt idx="1">
                  <c:v>57.4</c:v>
                </c:pt>
                <c:pt idx="2">
                  <c:v>66.86</c:v>
                </c:pt>
                <c:pt idx="3">
                  <c:v>65.72</c:v>
                </c:pt>
                <c:pt idx="4">
                  <c:v>64.239999999999995</c:v>
                </c:pt>
              </c:numCache>
            </c:numRef>
          </c:val>
          <c:extLst>
            <c:ext xmlns:c16="http://schemas.microsoft.com/office/drawing/2014/chart" uri="{C3380CC4-5D6E-409C-BE32-E72D297353CC}">
              <c16:uniqueId val="{00000000-7B5D-4532-AE6D-413284B62F6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7B5D-4532-AE6D-413284B62F6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EF1-48E8-861D-C8EBC2D6379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AEF1-48E8-861D-C8EBC2D6379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61.52</c:v>
                </c:pt>
                <c:pt idx="1">
                  <c:v>61.02</c:v>
                </c:pt>
                <c:pt idx="2">
                  <c:v>58.34</c:v>
                </c:pt>
                <c:pt idx="3">
                  <c:v>56.31</c:v>
                </c:pt>
                <c:pt idx="4">
                  <c:v>64.14</c:v>
                </c:pt>
              </c:numCache>
            </c:numRef>
          </c:val>
          <c:extLst>
            <c:ext xmlns:c16="http://schemas.microsoft.com/office/drawing/2014/chart" uri="{C3380CC4-5D6E-409C-BE32-E72D297353CC}">
              <c16:uniqueId val="{00000000-8582-4998-B02C-E67B891BAAF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82-4998-B02C-E67B891BAAF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D7-4ADD-AC60-14FE979EACD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D7-4ADD-AC60-14FE979EACD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BB-4B7C-A688-F57407ED073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BB-4B7C-A688-F57407ED073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60-4C6B-8D63-788B05AA572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60-4C6B-8D63-788B05AA572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7C-4371-9666-631E272E675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7C-4371-9666-631E272E675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786.08</c:v>
                </c:pt>
                <c:pt idx="1">
                  <c:v>762.4</c:v>
                </c:pt>
                <c:pt idx="2">
                  <c:v>787.14</c:v>
                </c:pt>
                <c:pt idx="3">
                  <c:v>748.94</c:v>
                </c:pt>
                <c:pt idx="4">
                  <c:v>773.91</c:v>
                </c:pt>
              </c:numCache>
            </c:numRef>
          </c:val>
          <c:extLst>
            <c:ext xmlns:c16="http://schemas.microsoft.com/office/drawing/2014/chart" uri="{C3380CC4-5D6E-409C-BE32-E72D297353CC}">
              <c16:uniqueId val="{00000000-E03B-40F2-B86D-EBB31A60474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E03B-40F2-B86D-EBB31A60474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48.64</c:v>
                </c:pt>
                <c:pt idx="1">
                  <c:v>52.47</c:v>
                </c:pt>
                <c:pt idx="2">
                  <c:v>49.35</c:v>
                </c:pt>
                <c:pt idx="3">
                  <c:v>51.21</c:v>
                </c:pt>
                <c:pt idx="4">
                  <c:v>44.14</c:v>
                </c:pt>
              </c:numCache>
            </c:numRef>
          </c:val>
          <c:extLst>
            <c:ext xmlns:c16="http://schemas.microsoft.com/office/drawing/2014/chart" uri="{C3380CC4-5D6E-409C-BE32-E72D297353CC}">
              <c16:uniqueId val="{00000000-3D6A-4B33-855F-B0641620DF4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3D6A-4B33-855F-B0641620DF4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291.92</c:v>
                </c:pt>
                <c:pt idx="1">
                  <c:v>273.62</c:v>
                </c:pt>
                <c:pt idx="2">
                  <c:v>293.45</c:v>
                </c:pt>
                <c:pt idx="3">
                  <c:v>282.94</c:v>
                </c:pt>
                <c:pt idx="4">
                  <c:v>331.16</c:v>
                </c:pt>
              </c:numCache>
            </c:numRef>
          </c:val>
          <c:extLst>
            <c:ext xmlns:c16="http://schemas.microsoft.com/office/drawing/2014/chart" uri="{C3380CC4-5D6E-409C-BE32-E72D297353CC}">
              <c16:uniqueId val="{00000000-99FB-483F-B0DD-83E821DA61E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99FB-483F-B0DD-83E821DA61E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3" zoomScaleNormal="100" workbookViewId="0">
      <selection activeCell="BK26" sqref="BK2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おいらせ町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25284</v>
      </c>
      <c r="AM8" s="46"/>
      <c r="AN8" s="46"/>
      <c r="AO8" s="46"/>
      <c r="AP8" s="46"/>
      <c r="AQ8" s="46"/>
      <c r="AR8" s="46"/>
      <c r="AS8" s="46"/>
      <c r="AT8" s="45">
        <f>データ!T6</f>
        <v>71.959999999999994</v>
      </c>
      <c r="AU8" s="45"/>
      <c r="AV8" s="45"/>
      <c r="AW8" s="45"/>
      <c r="AX8" s="45"/>
      <c r="AY8" s="45"/>
      <c r="AZ8" s="45"/>
      <c r="BA8" s="45"/>
      <c r="BB8" s="45">
        <f>データ!U6</f>
        <v>351.36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12.94</v>
      </c>
      <c r="Q10" s="45"/>
      <c r="R10" s="45"/>
      <c r="S10" s="45"/>
      <c r="T10" s="45"/>
      <c r="U10" s="45"/>
      <c r="V10" s="45"/>
      <c r="W10" s="45">
        <f>データ!Q6</f>
        <v>95.55</v>
      </c>
      <c r="X10" s="45"/>
      <c r="Y10" s="45"/>
      <c r="Z10" s="45"/>
      <c r="AA10" s="45"/>
      <c r="AB10" s="45"/>
      <c r="AC10" s="45"/>
      <c r="AD10" s="46">
        <f>データ!R6</f>
        <v>2640</v>
      </c>
      <c r="AE10" s="46"/>
      <c r="AF10" s="46"/>
      <c r="AG10" s="46"/>
      <c r="AH10" s="46"/>
      <c r="AI10" s="46"/>
      <c r="AJ10" s="46"/>
      <c r="AK10" s="2"/>
      <c r="AL10" s="46">
        <f>データ!V6</f>
        <v>3250</v>
      </c>
      <c r="AM10" s="46"/>
      <c r="AN10" s="46"/>
      <c r="AO10" s="46"/>
      <c r="AP10" s="46"/>
      <c r="AQ10" s="46"/>
      <c r="AR10" s="46"/>
      <c r="AS10" s="46"/>
      <c r="AT10" s="45">
        <f>データ!W6</f>
        <v>1.83</v>
      </c>
      <c r="AU10" s="45"/>
      <c r="AV10" s="45"/>
      <c r="AW10" s="45"/>
      <c r="AX10" s="45"/>
      <c r="AY10" s="45"/>
      <c r="AZ10" s="45"/>
      <c r="BA10" s="45"/>
      <c r="BB10" s="45">
        <f>データ!X6</f>
        <v>1775.96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FklJ7iU982R9LKCE1CkBHC4r9794PanO9CrcxwngsyeaNOoCI9xQaFquGUj37mYHQp3h520Xtx92x8Sc4zKrzg==" saltValue="Jk9N5nYnF9DTRwr1ghS8S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24121</v>
      </c>
      <c r="D6" s="19">
        <f t="shared" si="3"/>
        <v>47</v>
      </c>
      <c r="E6" s="19">
        <f t="shared" si="3"/>
        <v>17</v>
      </c>
      <c r="F6" s="19">
        <f t="shared" si="3"/>
        <v>5</v>
      </c>
      <c r="G6" s="19">
        <f t="shared" si="3"/>
        <v>0</v>
      </c>
      <c r="H6" s="19" t="str">
        <f t="shared" si="3"/>
        <v>青森県　おいらせ町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12.94</v>
      </c>
      <c r="Q6" s="20">
        <f t="shared" si="3"/>
        <v>95.55</v>
      </c>
      <c r="R6" s="20">
        <f t="shared" si="3"/>
        <v>2640</v>
      </c>
      <c r="S6" s="20">
        <f t="shared" si="3"/>
        <v>25284</v>
      </c>
      <c r="T6" s="20">
        <f t="shared" si="3"/>
        <v>71.959999999999994</v>
      </c>
      <c r="U6" s="20">
        <f t="shared" si="3"/>
        <v>351.36</v>
      </c>
      <c r="V6" s="20">
        <f t="shared" si="3"/>
        <v>3250</v>
      </c>
      <c r="W6" s="20">
        <f t="shared" si="3"/>
        <v>1.83</v>
      </c>
      <c r="X6" s="20">
        <f t="shared" si="3"/>
        <v>1775.96</v>
      </c>
      <c r="Y6" s="21">
        <f>IF(Y7="",NA(),Y7)</f>
        <v>61.52</v>
      </c>
      <c r="Z6" s="21">
        <f t="shared" ref="Z6:AH6" si="4">IF(Z7="",NA(),Z7)</f>
        <v>61.02</v>
      </c>
      <c r="AA6" s="21">
        <f t="shared" si="4"/>
        <v>58.34</v>
      </c>
      <c r="AB6" s="21">
        <f t="shared" si="4"/>
        <v>56.31</v>
      </c>
      <c r="AC6" s="21">
        <f t="shared" si="4"/>
        <v>64.14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786.08</v>
      </c>
      <c r="BG6" s="21">
        <f t="shared" ref="BG6:BO6" si="7">IF(BG7="",NA(),BG7)</f>
        <v>762.4</v>
      </c>
      <c r="BH6" s="21">
        <f t="shared" si="7"/>
        <v>787.14</v>
      </c>
      <c r="BI6" s="21">
        <f t="shared" si="7"/>
        <v>748.94</v>
      </c>
      <c r="BJ6" s="21">
        <f t="shared" si="7"/>
        <v>773.91</v>
      </c>
      <c r="BK6" s="21">
        <f t="shared" si="7"/>
        <v>789.46</v>
      </c>
      <c r="BL6" s="21">
        <f t="shared" si="7"/>
        <v>826.83</v>
      </c>
      <c r="BM6" s="21">
        <f t="shared" si="7"/>
        <v>867.83</v>
      </c>
      <c r="BN6" s="21">
        <f t="shared" si="7"/>
        <v>791.76</v>
      </c>
      <c r="BO6" s="21">
        <f t="shared" si="7"/>
        <v>900.82</v>
      </c>
      <c r="BP6" s="20" t="str">
        <f>IF(BP7="","",IF(BP7="-","【-】","【"&amp;SUBSTITUTE(TEXT(BP7,"#,##0.00"),"-","△")&amp;"】"))</f>
        <v>【809.19】</v>
      </c>
      <c r="BQ6" s="21">
        <f>IF(BQ7="",NA(),BQ7)</f>
        <v>48.64</v>
      </c>
      <c r="BR6" s="21">
        <f t="shared" ref="BR6:BZ6" si="8">IF(BR7="",NA(),BR7)</f>
        <v>52.47</v>
      </c>
      <c r="BS6" s="21">
        <f t="shared" si="8"/>
        <v>49.35</v>
      </c>
      <c r="BT6" s="21">
        <f t="shared" si="8"/>
        <v>51.21</v>
      </c>
      <c r="BU6" s="21">
        <f t="shared" si="8"/>
        <v>44.14</v>
      </c>
      <c r="BV6" s="21">
        <f t="shared" si="8"/>
        <v>57.77</v>
      </c>
      <c r="BW6" s="21">
        <f t="shared" si="8"/>
        <v>57.31</v>
      </c>
      <c r="BX6" s="21">
        <f t="shared" si="8"/>
        <v>57.08</v>
      </c>
      <c r="BY6" s="21">
        <f t="shared" si="8"/>
        <v>56.26</v>
      </c>
      <c r="BZ6" s="21">
        <f t="shared" si="8"/>
        <v>52.94</v>
      </c>
      <c r="CA6" s="20" t="str">
        <f>IF(CA7="","",IF(CA7="-","【-】","【"&amp;SUBSTITUTE(TEXT(CA7,"#,##0.00"),"-","△")&amp;"】"))</f>
        <v>【57.02】</v>
      </c>
      <c r="CB6" s="21">
        <f>IF(CB7="",NA(),CB7)</f>
        <v>291.92</v>
      </c>
      <c r="CC6" s="21">
        <f t="shared" ref="CC6:CK6" si="9">IF(CC7="",NA(),CC7)</f>
        <v>273.62</v>
      </c>
      <c r="CD6" s="21">
        <f t="shared" si="9"/>
        <v>293.45</v>
      </c>
      <c r="CE6" s="21">
        <f t="shared" si="9"/>
        <v>282.94</v>
      </c>
      <c r="CF6" s="21">
        <f t="shared" si="9"/>
        <v>331.16</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63.21</v>
      </c>
      <c r="CN6" s="21">
        <f t="shared" ref="CN6:CV6" si="10">IF(CN7="",NA(),CN7)</f>
        <v>57.4</v>
      </c>
      <c r="CO6" s="21">
        <f t="shared" si="10"/>
        <v>66.86</v>
      </c>
      <c r="CP6" s="21">
        <f t="shared" si="10"/>
        <v>65.72</v>
      </c>
      <c r="CQ6" s="21">
        <f t="shared" si="10"/>
        <v>64.239999999999995</v>
      </c>
      <c r="CR6" s="21">
        <f t="shared" si="10"/>
        <v>50.68</v>
      </c>
      <c r="CS6" s="21">
        <f t="shared" si="10"/>
        <v>50.14</v>
      </c>
      <c r="CT6" s="21">
        <f t="shared" si="10"/>
        <v>54.83</v>
      </c>
      <c r="CU6" s="21">
        <f t="shared" si="10"/>
        <v>66.53</v>
      </c>
      <c r="CV6" s="21">
        <f t="shared" si="10"/>
        <v>52.35</v>
      </c>
      <c r="CW6" s="20" t="str">
        <f>IF(CW7="","",IF(CW7="-","【-】","【"&amp;SUBSTITUTE(TEXT(CW7,"#,##0.00"),"-","△")&amp;"】"))</f>
        <v>【52.55】</v>
      </c>
      <c r="CX6" s="21">
        <f>IF(CX7="",NA(),CX7)</f>
        <v>100</v>
      </c>
      <c r="CY6" s="21">
        <f t="shared" ref="CY6:DG6" si="11">IF(CY7="",NA(),CY7)</f>
        <v>100</v>
      </c>
      <c r="CZ6" s="21">
        <f t="shared" si="11"/>
        <v>100</v>
      </c>
      <c r="DA6" s="21">
        <f t="shared" si="11"/>
        <v>100</v>
      </c>
      <c r="DB6" s="21">
        <f t="shared" si="11"/>
        <v>100</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24121</v>
      </c>
      <c r="D7" s="23">
        <v>47</v>
      </c>
      <c r="E7" s="23">
        <v>17</v>
      </c>
      <c r="F7" s="23">
        <v>5</v>
      </c>
      <c r="G7" s="23">
        <v>0</v>
      </c>
      <c r="H7" s="23" t="s">
        <v>98</v>
      </c>
      <c r="I7" s="23" t="s">
        <v>99</v>
      </c>
      <c r="J7" s="23" t="s">
        <v>100</v>
      </c>
      <c r="K7" s="23" t="s">
        <v>101</v>
      </c>
      <c r="L7" s="23" t="s">
        <v>102</v>
      </c>
      <c r="M7" s="23" t="s">
        <v>103</v>
      </c>
      <c r="N7" s="24" t="s">
        <v>104</v>
      </c>
      <c r="O7" s="24" t="s">
        <v>105</v>
      </c>
      <c r="P7" s="24">
        <v>12.94</v>
      </c>
      <c r="Q7" s="24">
        <v>95.55</v>
      </c>
      <c r="R7" s="24">
        <v>2640</v>
      </c>
      <c r="S7" s="24">
        <v>25284</v>
      </c>
      <c r="T7" s="24">
        <v>71.959999999999994</v>
      </c>
      <c r="U7" s="24">
        <v>351.36</v>
      </c>
      <c r="V7" s="24">
        <v>3250</v>
      </c>
      <c r="W7" s="24">
        <v>1.83</v>
      </c>
      <c r="X7" s="24">
        <v>1775.96</v>
      </c>
      <c r="Y7" s="24">
        <v>61.52</v>
      </c>
      <c r="Z7" s="24">
        <v>61.02</v>
      </c>
      <c r="AA7" s="24">
        <v>58.34</v>
      </c>
      <c r="AB7" s="24">
        <v>56.31</v>
      </c>
      <c r="AC7" s="24">
        <v>64.14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786.08</v>
      </c>
      <c r="BG7" s="24">
        <v>762.4</v>
      </c>
      <c r="BH7" s="24">
        <v>787.14</v>
      </c>
      <c r="BI7" s="24">
        <v>748.94</v>
      </c>
      <c r="BJ7" s="24">
        <v>773.91</v>
      </c>
      <c r="BK7" s="24">
        <v>789.46</v>
      </c>
      <c r="BL7" s="24">
        <v>826.83</v>
      </c>
      <c r="BM7" s="24">
        <v>867.83</v>
      </c>
      <c r="BN7" s="24">
        <v>791.76</v>
      </c>
      <c r="BO7" s="24">
        <v>900.82</v>
      </c>
      <c r="BP7" s="24">
        <v>809.19</v>
      </c>
      <c r="BQ7" s="24">
        <v>48.64</v>
      </c>
      <c r="BR7" s="24">
        <v>52.47</v>
      </c>
      <c r="BS7" s="24">
        <v>49.35</v>
      </c>
      <c r="BT7" s="24">
        <v>51.21</v>
      </c>
      <c r="BU7" s="24">
        <v>44.14</v>
      </c>
      <c r="BV7" s="24">
        <v>57.77</v>
      </c>
      <c r="BW7" s="24">
        <v>57.31</v>
      </c>
      <c r="BX7" s="24">
        <v>57.08</v>
      </c>
      <c r="BY7" s="24">
        <v>56.26</v>
      </c>
      <c r="BZ7" s="24">
        <v>52.94</v>
      </c>
      <c r="CA7" s="24">
        <v>57.02</v>
      </c>
      <c r="CB7" s="24">
        <v>291.92</v>
      </c>
      <c r="CC7" s="24">
        <v>273.62</v>
      </c>
      <c r="CD7" s="24">
        <v>293.45</v>
      </c>
      <c r="CE7" s="24">
        <v>282.94</v>
      </c>
      <c r="CF7" s="24">
        <v>331.16</v>
      </c>
      <c r="CG7" s="24">
        <v>274.35000000000002</v>
      </c>
      <c r="CH7" s="24">
        <v>273.52</v>
      </c>
      <c r="CI7" s="24">
        <v>274.99</v>
      </c>
      <c r="CJ7" s="24">
        <v>282.08999999999997</v>
      </c>
      <c r="CK7" s="24">
        <v>303.27999999999997</v>
      </c>
      <c r="CL7" s="24">
        <v>273.68</v>
      </c>
      <c r="CM7" s="24">
        <v>63.21</v>
      </c>
      <c r="CN7" s="24">
        <v>57.4</v>
      </c>
      <c r="CO7" s="24">
        <v>66.86</v>
      </c>
      <c r="CP7" s="24">
        <v>65.72</v>
      </c>
      <c r="CQ7" s="24">
        <v>64.239999999999995</v>
      </c>
      <c r="CR7" s="24">
        <v>50.68</v>
      </c>
      <c r="CS7" s="24">
        <v>50.14</v>
      </c>
      <c r="CT7" s="24">
        <v>54.83</v>
      </c>
      <c r="CU7" s="24">
        <v>66.53</v>
      </c>
      <c r="CV7" s="24">
        <v>52.35</v>
      </c>
      <c r="CW7" s="24">
        <v>52.55</v>
      </c>
      <c r="CX7" s="24">
        <v>100</v>
      </c>
      <c r="CY7" s="24">
        <v>100</v>
      </c>
      <c r="CZ7" s="24">
        <v>100</v>
      </c>
      <c r="DA7" s="24">
        <v>100</v>
      </c>
      <c r="DB7" s="24">
        <v>100</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114</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髙橋成忠</cp:lastModifiedBy>
  <cp:lastPrinted>2024-01-25T07:32:01Z</cp:lastPrinted>
  <dcterms:created xsi:type="dcterms:W3CDTF">2023-12-12T02:52:02Z</dcterms:created>
  <dcterms:modified xsi:type="dcterms:W3CDTF">2024-01-25T07:32:02Z</dcterms:modified>
  <cp:category/>
</cp:coreProperties>
</file>