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kazamaura\Desktop\公営企業に係る経営比較分析表（令和4年度決算）の分析等について\①提出\"/>
    </mc:Choice>
  </mc:AlternateContent>
  <xr:revisionPtr revIDLastSave="0" documentId="13_ncr:1_{7AA9E115-1D13-40D5-AEC8-029AED0BE8F3}" xr6:coauthVersionLast="43" xr6:coauthVersionMax="43" xr10:uidLastSave="{00000000-0000-0000-0000-000000000000}"/>
  <workbookProtection workbookAlgorithmName="SHA-512" workbookHashValue="ZTy1pelq+HfvRmsYx6BNVP8eVFSI0VJRw3ChMe4XGu3mfZuyVJ0U1w8gCqHgu8nF6pRxlItyvrfGW21JPh14fQ==" workbookSaltValue="671z0x9oIh1XGhztCwaAF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10" i="4"/>
  <c r="AT8" i="4"/>
  <c r="AD8" i="4"/>
  <c r="P8" i="4"/>
  <c r="B8" i="4"/>
</calcChain>
</file>

<file path=xl/sharedStrings.xml><?xml version="1.0" encoding="utf-8"?>
<sst xmlns="http://schemas.openxmlformats.org/spreadsheetml/2006/main" count="234" uniqueCount="117">
  <si>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</si>
  <si>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</si>
  <si>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</si>
  <si>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</si>
  <si>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</si>
  <si>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</si>
  <si>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</si>
  <si>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</si>
  <si>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</si>
  <si>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</si>
  <si>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</si>
  <si>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</si>
  <si>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</si>
  <si>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</si>
  <si>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</si>
  <si>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</si>
  <si>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</si>
  <si>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</si>
  <si>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</si>
  <si>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</si>
  <si>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</si>
  <si>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</si>
  <si>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</si>
  <si>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</si>
  <si>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</si>
  <si>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</si>
  <si>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</si>
  <si>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</si>
  <si>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</si>
  <si>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</si>
  <si>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</si>
  <si>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</si>
  <si>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</si>
  <si>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</si>
  <si>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</si>
  <si>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</si>
  <si>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</si>
  <si>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</si>
  <si>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</si>
  <si>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</si>
  <si>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</si>
  <si>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</si>
  <si>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</si>
  <si>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</si>
  <si>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</si>
  <si>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</si>
  <si>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</si>
  <si>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</si>
  <si>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</si>
  <si>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</si>
  <si>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</si>
  <si>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</si>
  <si>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</si>
  <si>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</si>
  <si>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</si>
  <si>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</si>
  <si>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</si>
  <si>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</si>
  <si>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</si>
  <si>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</si>
  <si>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</si>
  <si>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</si>
  <si>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</si>
  <si>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</si>
  <si>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</si>
  <si>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</si>
  <si>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</si>
  <si>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</si>
  <si>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</si>
  <si>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</si>
  <si>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</si>
  <si>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</si>
  <si>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</si>
  <si>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</si>
  <si>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</si>
  <si>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</si>
  <si>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</si>
  <si>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</si>
  <si>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</si>
  <si>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</si>
  <si>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</si>
  <si>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</si>
  <si>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</si>
  <si>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</si>
  <si>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</si>
  <si>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</si>
  <si>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</si>
  <si>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</si>
  <si>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</si>
  <si>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</si>
  <si>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</si>
  <si>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</si>
  <si>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</si>
  <si>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</si>
  <si>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</si>
  <si>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</si>
  <si>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風間浦村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</si>
  <si>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</si>
  <si>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</si>
  <si>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</si>
  <si>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</si>
  <si>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</si>
  <si>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</si>
  <si>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</si>
  <si>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</si>
  <si>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</si>
  <si>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</si>
  <si>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</si>
  <si>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</si>
  <si>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</si>
  <si>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</si>
  <si>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</si>
  <si>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</si>
  <si>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</si>
  <si>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管路更新については、老朽化や外部からの衝撃に耐えられなくなったと思われる漏水が多発しており、点検診断等を行いつつ、計画的に老朽化対策を実施する必要がある。　　　　　　　　　　　　　　　　　　　　　　また、新設された道路に配水管の布設工事を行ったため管路更新率が増加した。</t>
    <rPh sb="0" eb="2">
      <t>カンロ</t>
    </rPh>
    <rPh sb="2" eb="4">
      <t>コウシン</t>
    </rPh>
    <rPh sb="10" eb="13">
      <t>ロウキュウカ</t>
    </rPh>
    <rPh sb="14" eb="16">
      <t>ガイブ</t>
    </rPh>
    <rPh sb="19" eb="21">
      <t>ショウゲキ</t>
    </rPh>
    <rPh sb="22" eb="23">
      <t>タ</t>
    </rPh>
    <rPh sb="32" eb="33">
      <t>オモ</t>
    </rPh>
    <rPh sb="36" eb="38">
      <t>ロウスイ</t>
    </rPh>
    <rPh sb="39" eb="41">
      <t>タハツ</t>
    </rPh>
    <rPh sb="46" eb="48">
      <t>テンケン</t>
    </rPh>
    <rPh sb="48" eb="50">
      <t>シンダン</t>
    </rPh>
    <rPh sb="50" eb="51">
      <t>トウ</t>
    </rPh>
    <rPh sb="52" eb="53">
      <t>オコナ</t>
    </rPh>
    <rPh sb="57" eb="60">
      <t>ケイカクテキ</t>
    </rPh>
    <rPh sb="61" eb="64">
      <t>ロウキュウカ</t>
    </rPh>
    <rPh sb="64" eb="66">
      <t>タイサク</t>
    </rPh>
    <rPh sb="67" eb="69">
      <t>ジッシ</t>
    </rPh>
    <rPh sb="71" eb="73">
      <t>ヒツヨウ</t>
    </rPh>
    <rPh sb="102" eb="104">
      <t>シンセツ</t>
    </rPh>
    <rPh sb="107" eb="109">
      <t>ドウロ</t>
    </rPh>
    <rPh sb="114" eb="116">
      <t>フセツ</t>
    </rPh>
    <rPh sb="116" eb="118">
      <t>コウジ</t>
    </rPh>
    <rPh sb="119" eb="120">
      <t>オコナ</t>
    </rPh>
    <rPh sb="124" eb="126">
      <t>カンロ</t>
    </rPh>
    <rPh sb="126" eb="128">
      <t>コウシン</t>
    </rPh>
    <rPh sb="128" eb="129">
      <t>リツ</t>
    </rPh>
    <rPh sb="130" eb="132">
      <t>ゾウカ</t>
    </rPh>
    <phoneticPr fontId="4"/>
  </si>
  <si>
    <t>企業債残高対給水収益比率については、令和２年度から着手している浄水場改修工事及び新設された道路に配水管の布設工事を実施したことによる地方債償還である。　　　　　　　　　　　　　　　　　　　料金回収率については、令和３年度の豪雨災害や新型コロナウイルス感染症の影響を受け、水道料金の一部及び全額の免除を行っていたが、令和４年度は通常の水道料金に戻ったため、料金回収率が増加している。　　　　　　　　　　　　　　　　　　　給水原価は、浄水場改修事業費等はあるが、前年度に比べて事業費が下がっていることから減額となっている。</t>
    <rPh sb="0" eb="3">
      <t>キギョウサイ</t>
    </rPh>
    <rPh sb="3" eb="5">
      <t>ザンダカ</t>
    </rPh>
    <rPh sb="5" eb="6">
      <t>タイ</t>
    </rPh>
    <rPh sb="6" eb="8">
      <t>キュウスイ</t>
    </rPh>
    <rPh sb="8" eb="10">
      <t>シュウエキ</t>
    </rPh>
    <rPh sb="10" eb="12">
      <t>ヒリツ</t>
    </rPh>
    <rPh sb="18" eb="20">
      <t>レイワ</t>
    </rPh>
    <rPh sb="21" eb="23">
      <t>ネンド</t>
    </rPh>
    <rPh sb="25" eb="27">
      <t>チャクシュ</t>
    </rPh>
    <rPh sb="31" eb="34">
      <t>ジョウスイジョウ</t>
    </rPh>
    <rPh sb="34" eb="36">
      <t>カイシュウ</t>
    </rPh>
    <rPh sb="36" eb="38">
      <t>コウジ</t>
    </rPh>
    <rPh sb="38" eb="39">
      <t>オヨ</t>
    </rPh>
    <rPh sb="57" eb="59">
      <t>ジッシ</t>
    </rPh>
    <rPh sb="66" eb="69">
      <t>チホウサイ</t>
    </rPh>
    <rPh sb="69" eb="71">
      <t>ショウカン</t>
    </rPh>
    <rPh sb="94" eb="96">
      <t>リョウキン</t>
    </rPh>
    <rPh sb="96" eb="98">
      <t>カイシュウ</t>
    </rPh>
    <rPh sb="98" eb="99">
      <t>リツ</t>
    </rPh>
    <rPh sb="105" eb="107">
      <t>レイワ</t>
    </rPh>
    <rPh sb="108" eb="110">
      <t>ネンド</t>
    </rPh>
    <rPh sb="111" eb="113">
      <t>ゴウウ</t>
    </rPh>
    <rPh sb="113" eb="115">
      <t>サイガイ</t>
    </rPh>
    <rPh sb="116" eb="118">
      <t>シンガタ</t>
    </rPh>
    <rPh sb="125" eb="128">
      <t>カンセンショウ</t>
    </rPh>
    <rPh sb="129" eb="131">
      <t>エイキョウ</t>
    </rPh>
    <rPh sb="132" eb="133">
      <t>ウ</t>
    </rPh>
    <rPh sb="135" eb="137">
      <t>スイドウ</t>
    </rPh>
    <rPh sb="137" eb="139">
      <t>リョウキン</t>
    </rPh>
    <rPh sb="140" eb="142">
      <t>イチブ</t>
    </rPh>
    <rPh sb="142" eb="143">
      <t>オヨ</t>
    </rPh>
    <rPh sb="144" eb="146">
      <t>ゼンガク</t>
    </rPh>
    <rPh sb="147" eb="149">
      <t>メンジョ</t>
    </rPh>
    <rPh sb="150" eb="151">
      <t>オコナ</t>
    </rPh>
    <rPh sb="157" eb="159">
      <t>レイワ</t>
    </rPh>
    <rPh sb="160" eb="162">
      <t>ネンド</t>
    </rPh>
    <rPh sb="163" eb="165">
      <t>ツウジョウ</t>
    </rPh>
    <rPh sb="166" eb="168">
      <t>スイドウ</t>
    </rPh>
    <rPh sb="168" eb="170">
      <t>リョウキン</t>
    </rPh>
    <rPh sb="171" eb="172">
      <t>モド</t>
    </rPh>
    <rPh sb="177" eb="179">
      <t>リョウキン</t>
    </rPh>
    <rPh sb="179" eb="182">
      <t>カイシュウリツ</t>
    </rPh>
    <rPh sb="183" eb="185">
      <t>ゾウカ</t>
    </rPh>
    <rPh sb="209" eb="213">
      <t>キュウスイゲンカ</t>
    </rPh>
    <rPh sb="215" eb="218">
      <t>ジョウスイジョウ</t>
    </rPh>
    <rPh sb="218" eb="220">
      <t>カイシュウ</t>
    </rPh>
    <rPh sb="220" eb="223">
      <t>ジギョウヒ</t>
    </rPh>
    <rPh sb="223" eb="224">
      <t>トウ</t>
    </rPh>
    <rPh sb="229" eb="232">
      <t>ゼンネンド</t>
    </rPh>
    <rPh sb="233" eb="234">
      <t>クラ</t>
    </rPh>
    <rPh sb="236" eb="239">
      <t>ジギョウヒ</t>
    </rPh>
    <rPh sb="240" eb="241">
      <t>サ</t>
    </rPh>
    <rPh sb="250" eb="252">
      <t>ゲンガク</t>
    </rPh>
    <phoneticPr fontId="4"/>
  </si>
  <si>
    <t>毎年、給水人口が減少していることから給水収益の低下や施設の老朽化等による維持管理費の増加が課題となっている。　　　　　　　　　　　　　　　　　　常に安定した水を供給するためには、施設や管路の更新をしなければならない。　　　　　　　　　　　　　そのためには、料金改定や効率的な維持管理及び計画的な設備投資について、随時、検討していく必要がある。</t>
    <rPh sb="0" eb="2">
      <t>マイトシ</t>
    </rPh>
    <rPh sb="3" eb="5">
      <t>キュウスイ</t>
    </rPh>
    <rPh sb="5" eb="7">
      <t>ジンコウ</t>
    </rPh>
    <rPh sb="8" eb="10">
      <t>ゲンショウ</t>
    </rPh>
    <rPh sb="18" eb="20">
      <t>キュウスイ</t>
    </rPh>
    <rPh sb="20" eb="22">
      <t>シュウエキ</t>
    </rPh>
    <rPh sb="23" eb="25">
      <t>テイカ</t>
    </rPh>
    <rPh sb="26" eb="28">
      <t>シセツ</t>
    </rPh>
    <rPh sb="29" eb="32">
      <t>ロウキュウカ</t>
    </rPh>
    <rPh sb="32" eb="33">
      <t>トウ</t>
    </rPh>
    <rPh sb="36" eb="38">
      <t>イジ</t>
    </rPh>
    <rPh sb="38" eb="41">
      <t>カンリヒ</t>
    </rPh>
    <rPh sb="42" eb="44">
      <t>ゾウカ</t>
    </rPh>
    <rPh sb="45" eb="47">
      <t>カダイ</t>
    </rPh>
    <rPh sb="72" eb="73">
      <t>ツネ</t>
    </rPh>
    <rPh sb="74" eb="76">
      <t>アンテイ</t>
    </rPh>
    <rPh sb="78" eb="79">
      <t>ミズ</t>
    </rPh>
    <rPh sb="80" eb="82">
      <t>キョウキュウ</t>
    </rPh>
    <rPh sb="89" eb="91">
      <t>シセツ</t>
    </rPh>
    <rPh sb="92" eb="94">
      <t>カンロ</t>
    </rPh>
    <rPh sb="95" eb="97">
      <t>コウシン</t>
    </rPh>
    <rPh sb="128" eb="130">
      <t>リョウキン</t>
    </rPh>
    <rPh sb="130" eb="132">
      <t>カイテイ</t>
    </rPh>
    <rPh sb="133" eb="136">
      <t>コウリツテキ</t>
    </rPh>
    <rPh sb="137" eb="139">
      <t>イジ</t>
    </rPh>
    <rPh sb="139" eb="141">
      <t>カンリ</t>
    </rPh>
    <rPh sb="141" eb="142">
      <t>オヨ</t>
    </rPh>
    <rPh sb="143" eb="146">
      <t>ケイカクテキ</t>
    </rPh>
    <rPh sb="147" eb="149">
      <t>セツビ</t>
    </rPh>
    <rPh sb="149" eb="151">
      <t>トウシ</t>
    </rPh>
    <rPh sb="156" eb="158">
      <t>ズイジ</t>
    </rPh>
    <rPh sb="159" eb="161">
      <t>ケントウ</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</si>
</sst>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1.68</c:v>
                </c:pt>
              </c:numCache>
            </c:numRef>
          </c:val>
          <c:extLst>
            <c:ext xmlns:c16="http://schemas.microsoft.com/office/drawing/2014/chart" uri="{C3380CC4-5D6E-409C-BE32-E72D297353CC}">
              <c16:uniqueId val="{00000000-F709-4306-8649-E51773CE066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F709-4306-8649-E51773CE066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61.57</c:v>
                </c:pt>
                <c:pt idx="1">
                  <c:v>59.85</c:v>
                </c:pt>
                <c:pt idx="2">
                  <c:v>63.51</c:v>
                </c:pt>
                <c:pt idx="3">
                  <c:v>58.71</c:v>
                </c:pt>
                <c:pt idx="4">
                  <c:v>57.55</c:v>
                </c:pt>
              </c:numCache>
            </c:numRef>
          </c:val>
          <c:extLst>
            <c:ext xmlns:c16="http://schemas.microsoft.com/office/drawing/2014/chart" uri="{C3380CC4-5D6E-409C-BE32-E72D297353CC}">
              <c16:uniqueId val="{00000000-006A-4D73-AE5A-546AE34DE99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006A-4D73-AE5A-546AE34DE99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71.430000000000007</c:v>
                </c:pt>
                <c:pt idx="1">
                  <c:v>71.430000000000007</c:v>
                </c:pt>
                <c:pt idx="2">
                  <c:v>71.430000000000007</c:v>
                </c:pt>
                <c:pt idx="3">
                  <c:v>71.430000000000007</c:v>
                </c:pt>
                <c:pt idx="4">
                  <c:v>71.430000000000007</c:v>
                </c:pt>
              </c:numCache>
            </c:numRef>
          </c:val>
          <c:extLst>
            <c:ext xmlns:c16="http://schemas.microsoft.com/office/drawing/2014/chart" uri="{C3380CC4-5D6E-409C-BE32-E72D297353CC}">
              <c16:uniqueId val="{00000000-3F66-44CF-B881-B445429A4E9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3F66-44CF-B881-B445429A4E9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51.27</c:v>
                </c:pt>
                <c:pt idx="1">
                  <c:v>48.67</c:v>
                </c:pt>
                <c:pt idx="2">
                  <c:v>50.03</c:v>
                </c:pt>
                <c:pt idx="3">
                  <c:v>49.95</c:v>
                </c:pt>
                <c:pt idx="4">
                  <c:v>48.86</c:v>
                </c:pt>
              </c:numCache>
            </c:numRef>
          </c:val>
          <c:extLst>
            <c:ext xmlns:c16="http://schemas.microsoft.com/office/drawing/2014/chart" uri="{C3380CC4-5D6E-409C-BE32-E72D297353CC}">
              <c16:uniqueId val="{00000000-3FC2-45ED-AB27-B4DD94A1B5A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3FC2-45ED-AB27-B4DD94A1B5A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6B-434A-B6BE-5FC7CE6625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6B-434A-B6BE-5FC7CE6625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B3-45EB-964F-AF63CD9706F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B3-45EB-964F-AF63CD9706F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78-45E4-85E2-A88D3B8F027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78-45E4-85E2-A88D3B8F027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DB-4932-A177-2D44342DAB0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B-4932-A177-2D44342DAB0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1122.77</c:v>
                </c:pt>
                <c:pt idx="1">
                  <c:v>1211.23</c:v>
                </c:pt>
                <c:pt idx="2">
                  <c:v>0</c:v>
                </c:pt>
                <c:pt idx="3">
                  <c:v>3281.9</c:v>
                </c:pt>
                <c:pt idx="4">
                  <c:v>2262.23</c:v>
                </c:pt>
              </c:numCache>
            </c:numRef>
          </c:val>
          <c:extLst>
            <c:ext xmlns:c16="http://schemas.microsoft.com/office/drawing/2014/chart" uri="{C3380CC4-5D6E-409C-BE32-E72D297353CC}">
              <c16:uniqueId val="{00000000-97E3-44F4-9AB7-2E0EFDA7142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97E3-44F4-9AB7-2E0EFDA7142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44.68</c:v>
                </c:pt>
                <c:pt idx="1">
                  <c:v>43.11</c:v>
                </c:pt>
                <c:pt idx="2" formatCode="#,##0.00;&quot;△&quot;#,##0.00">
                  <c:v>0</c:v>
                </c:pt>
                <c:pt idx="3">
                  <c:v>18.25</c:v>
                </c:pt>
                <c:pt idx="4">
                  <c:v>42.74</c:v>
                </c:pt>
              </c:numCache>
            </c:numRef>
          </c:val>
          <c:extLst>
            <c:ext xmlns:c16="http://schemas.microsoft.com/office/drawing/2014/chart" uri="{C3380CC4-5D6E-409C-BE32-E72D297353CC}">
              <c16:uniqueId val="{00000000-0BC7-4155-9035-FDC1CC07F7E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0BC7-4155-9035-FDC1CC07F7E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403.33</c:v>
                </c:pt>
                <c:pt idx="1">
                  <c:v>428.59</c:v>
                </c:pt>
                <c:pt idx="2">
                  <c:v>400.1</c:v>
                </c:pt>
                <c:pt idx="3">
                  <c:v>439.61</c:v>
                </c:pt>
                <c:pt idx="4">
                  <c:v>428.54</c:v>
                </c:pt>
              </c:numCache>
            </c:numRef>
          </c:val>
          <c:extLst>
            <c:ext xmlns:c16="http://schemas.microsoft.com/office/drawing/2014/chart" uri="{C3380CC4-5D6E-409C-BE32-E72D297353CC}">
              <c16:uniqueId val="{00000000-233E-4439-A796-AA97C9A4C3A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233E-4439-A796-AA97C9A4C3A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風間浦村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1690</v>
      </c>
      <c r="AM8" s="60"/>
      <c r="AN8" s="60"/>
      <c r="AO8" s="60"/>
      <c r="AP8" s="60"/>
      <c r="AQ8" s="60"/>
      <c r="AR8" s="60"/>
      <c r="AS8" s="60"/>
      <c r="AT8" s="36">
        <f>データ!$S$6</f>
        <v>69.459999999999994</v>
      </c>
      <c r="AU8" s="36"/>
      <c r="AV8" s="36"/>
      <c r="AW8" s="36"/>
      <c r="AX8" s="36"/>
      <c r="AY8" s="36"/>
      <c r="AZ8" s="36"/>
      <c r="BA8" s="36"/>
      <c r="BB8" s="36">
        <f>データ!$T$6</f>
        <v>24.33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99.94</v>
      </c>
      <c r="Q10" s="36"/>
      <c r="R10" s="36"/>
      <c r="S10" s="36"/>
      <c r="T10" s="36"/>
      <c r="U10" s="36"/>
      <c r="V10" s="36"/>
      <c r="W10" s="60">
        <f>データ!$Q$6</f>
        <v>3355</v>
      </c>
      <c r="X10" s="60"/>
      <c r="Y10" s="60"/>
      <c r="Z10" s="60"/>
      <c r="AA10" s="60"/>
      <c r="AB10" s="60"/>
      <c r="AC10" s="60"/>
      <c r="AD10" s="2"/>
      <c r="AE10" s="2"/>
      <c r="AF10" s="2"/>
      <c r="AG10" s="2"/>
      <c r="AH10" s="2"/>
      <c r="AI10" s="2"/>
      <c r="AJ10" s="2"/>
      <c r="AK10" s="2"/>
      <c r="AL10" s="60">
        <f>データ!$U$6</f>
        <v>1653</v>
      </c>
      <c r="AM10" s="60"/>
      <c r="AN10" s="60"/>
      <c r="AO10" s="60"/>
      <c r="AP10" s="60"/>
      <c r="AQ10" s="60"/>
      <c r="AR10" s="60"/>
      <c r="AS10" s="60"/>
      <c r="AT10" s="36">
        <f>データ!$V$6</f>
        <v>3.1</v>
      </c>
      <c r="AU10" s="36"/>
      <c r="AV10" s="36"/>
      <c r="AW10" s="36"/>
      <c r="AX10" s="36"/>
      <c r="AY10" s="36"/>
      <c r="AZ10" s="36"/>
      <c r="BA10" s="36"/>
      <c r="BB10" s="36">
        <f>データ!$W$6</f>
        <v>533.23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5Hg39+j5wBkao8KuQUKfFJBFsrQulcRBHrdUwewjv4uN46UwP0bdwC1VwDluUSnR2ssOEpavQjp8sRc8bXarQ==" saltValue="yuBbNuQhq+K5j25Dqx3J3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24252</v>
      </c>
      <c r="D6" s="20">
        <f t="shared" si="3"/>
        <v>47</v>
      </c>
      <c r="E6" s="20">
        <f t="shared" si="3"/>
        <v>1</v>
      </c>
      <c r="F6" s="20">
        <f t="shared" si="3"/>
        <v>0</v>
      </c>
      <c r="G6" s="20">
        <f t="shared" si="3"/>
        <v>0</v>
      </c>
      <c r="H6" s="20" t="str">
        <f t="shared" si="3"/>
        <v>青森県　風間浦村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99.94</v>
      </c>
      <c r="Q6" s="21">
        <f t="shared" si="3"/>
        <v>3355</v>
      </c>
      <c r="R6" s="21">
        <f t="shared" si="3"/>
        <v>1690</v>
      </c>
      <c r="S6" s="21">
        <f t="shared" si="3"/>
        <v>69.459999999999994</v>
      </c>
      <c r="T6" s="21">
        <f t="shared" si="3"/>
        <v>24.33</v>
      </c>
      <c r="U6" s="21">
        <f t="shared" si="3"/>
        <v>1653</v>
      </c>
      <c r="V6" s="21">
        <f t="shared" si="3"/>
        <v>3.1</v>
      </c>
      <c r="W6" s="21">
        <f t="shared" si="3"/>
        <v>533.23</v>
      </c>
      <c r="X6" s="22">
        <f>IF(X7="",NA(),X7)</f>
        <v>51.27</v>
      </c>
      <c r="Y6" s="22">
        <f t="shared" ref="Y6:AG6" si="4">IF(Y7="",NA(),Y7)</f>
        <v>48.67</v>
      </c>
      <c r="Z6" s="22">
        <f t="shared" si="4"/>
        <v>50.03</v>
      </c>
      <c r="AA6" s="22">
        <f t="shared" si="4"/>
        <v>49.95</v>
      </c>
      <c r="AB6" s="22">
        <f t="shared" si="4"/>
        <v>48.86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1122.77</v>
      </c>
      <c r="BF6" s="22">
        <f t="shared" ref="BF6:BN6" si="7">IF(BF7="",NA(),BF7)</f>
        <v>1211.23</v>
      </c>
      <c r="BG6" s="22" t="str">
        <f t="shared" si="7"/>
        <v>-</v>
      </c>
      <c r="BH6" s="22">
        <f t="shared" si="7"/>
        <v>3281.9</v>
      </c>
      <c r="BI6" s="22">
        <f t="shared" si="7"/>
        <v>2262.23</v>
      </c>
      <c r="BJ6" s="22">
        <f t="shared" si="7"/>
        <v>1274.21</v>
      </c>
      <c r="BK6" s="22">
        <f t="shared" si="7"/>
        <v>1183.92</v>
      </c>
      <c r="BL6" s="22">
        <f t="shared" si="7"/>
        <v>1128.72</v>
      </c>
      <c r="BM6" s="22">
        <f t="shared" si="7"/>
        <v>1125.25</v>
      </c>
      <c r="BN6" s="22">
        <f t="shared" si="7"/>
        <v>1157.05</v>
      </c>
      <c r="BO6" s="21" t="str">
        <f>IF(BO7="","",IF(BO7="-","【-】","【"&amp;SUBSTITUTE(TEXT(BO7,"#,##0.00"),"-","△")&amp;"】"))</f>
        <v>【982.48】</v>
      </c>
      <c r="BP6" s="22">
        <f>IF(BP7="",NA(),BP7)</f>
        <v>44.68</v>
      </c>
      <c r="BQ6" s="22">
        <f t="shared" ref="BQ6:BY6" si="8">IF(BQ7="",NA(),BQ7)</f>
        <v>43.11</v>
      </c>
      <c r="BR6" s="21">
        <f t="shared" si="8"/>
        <v>0</v>
      </c>
      <c r="BS6" s="22">
        <f t="shared" si="8"/>
        <v>18.25</v>
      </c>
      <c r="BT6" s="22">
        <f t="shared" si="8"/>
        <v>42.74</v>
      </c>
      <c r="BU6" s="22">
        <f t="shared" si="8"/>
        <v>41.25</v>
      </c>
      <c r="BV6" s="22">
        <f t="shared" si="8"/>
        <v>42.5</v>
      </c>
      <c r="BW6" s="22">
        <f t="shared" si="8"/>
        <v>41.84</v>
      </c>
      <c r="BX6" s="22">
        <f t="shared" si="8"/>
        <v>41.44</v>
      </c>
      <c r="BY6" s="22">
        <f t="shared" si="8"/>
        <v>37.65</v>
      </c>
      <c r="BZ6" s="21" t="str">
        <f>IF(BZ7="","",IF(BZ7="-","【-】","【"&amp;SUBSTITUTE(TEXT(BZ7,"#,##0.00"),"-","△")&amp;"】"))</f>
        <v>【50.61】</v>
      </c>
      <c r="CA6" s="22">
        <f>IF(CA7="",NA(),CA7)</f>
        <v>403.33</v>
      </c>
      <c r="CB6" s="22">
        <f t="shared" ref="CB6:CJ6" si="9">IF(CB7="",NA(),CB7)</f>
        <v>428.59</v>
      </c>
      <c r="CC6" s="22">
        <f t="shared" si="9"/>
        <v>400.1</v>
      </c>
      <c r="CD6" s="22">
        <f t="shared" si="9"/>
        <v>439.61</v>
      </c>
      <c r="CE6" s="22">
        <f t="shared" si="9"/>
        <v>428.54</v>
      </c>
      <c r="CF6" s="22">
        <f t="shared" si="9"/>
        <v>383.25</v>
      </c>
      <c r="CG6" s="22">
        <f t="shared" si="9"/>
        <v>377.72</v>
      </c>
      <c r="CH6" s="22">
        <f t="shared" si="9"/>
        <v>390.47</v>
      </c>
      <c r="CI6" s="22">
        <f t="shared" si="9"/>
        <v>403.61</v>
      </c>
      <c r="CJ6" s="22">
        <f t="shared" si="9"/>
        <v>442.82</v>
      </c>
      <c r="CK6" s="21" t="str">
        <f>IF(CK7="","",IF(CK7="-","【-】","【"&amp;SUBSTITUTE(TEXT(CK7,"#,##0.00"),"-","△")&amp;"】"))</f>
        <v>【320.83】</v>
      </c>
      <c r="CL6" s="22">
        <f>IF(CL7="",NA(),CL7)</f>
        <v>61.57</v>
      </c>
      <c r="CM6" s="22">
        <f t="shared" ref="CM6:CU6" si="10">IF(CM7="",NA(),CM7)</f>
        <v>59.85</v>
      </c>
      <c r="CN6" s="22">
        <f t="shared" si="10"/>
        <v>63.51</v>
      </c>
      <c r="CO6" s="22">
        <f t="shared" si="10"/>
        <v>58.71</v>
      </c>
      <c r="CP6" s="22">
        <f t="shared" si="10"/>
        <v>57.55</v>
      </c>
      <c r="CQ6" s="22">
        <f t="shared" si="10"/>
        <v>48.26</v>
      </c>
      <c r="CR6" s="22">
        <f t="shared" si="10"/>
        <v>48.01</v>
      </c>
      <c r="CS6" s="22">
        <f t="shared" si="10"/>
        <v>49.08</v>
      </c>
      <c r="CT6" s="22">
        <f t="shared" si="10"/>
        <v>51.46</v>
      </c>
      <c r="CU6" s="22">
        <f t="shared" si="10"/>
        <v>51.84</v>
      </c>
      <c r="CV6" s="21" t="str">
        <f>IF(CV7="","",IF(CV7="-","【-】","【"&amp;SUBSTITUTE(TEXT(CV7,"#,##0.00"),"-","△")&amp;"】"))</f>
        <v>【56.15】</v>
      </c>
      <c r="CW6" s="22">
        <f>IF(CW7="",NA(),CW7)</f>
        <v>71.430000000000007</v>
      </c>
      <c r="CX6" s="22">
        <f t="shared" ref="CX6:DF6" si="11">IF(CX7="",NA(),CX7)</f>
        <v>71.430000000000007</v>
      </c>
      <c r="CY6" s="22">
        <f t="shared" si="11"/>
        <v>71.430000000000007</v>
      </c>
      <c r="CZ6" s="22">
        <f t="shared" si="11"/>
        <v>71.430000000000007</v>
      </c>
      <c r="DA6" s="22">
        <f t="shared" si="11"/>
        <v>71.430000000000007</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1.68</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24252</v>
      </c>
      <c r="D7" s="24">
        <v>47</v>
      </c>
      <c r="E7" s="24">
        <v>1</v>
      </c>
      <c r="F7" s="24">
        <v>0</v>
      </c>
      <c r="G7" s="24">
        <v>0</v>
      </c>
      <c r="H7" s="24" t="s">
        <v>96</v>
      </c>
      <c r="I7" s="24" t="s">
        <v>97</v>
      </c>
      <c r="J7" s="24" t="s">
        <v>98</v>
      </c>
      <c r="K7" s="24" t="s">
        <v>99</v>
      </c>
      <c r="L7" s="24" t="s">
        <v>100</v>
      </c>
      <c r="M7" s="24" t="s">
        <v>101</v>
      </c>
      <c r="N7" s="25" t="s">
        <v>102</v>
      </c>
      <c r="O7" s="25" t="s">
        <v>103</v>
      </c>
      <c r="P7" s="25">
        <v>99.94</v>
      </c>
      <c r="Q7" s="25">
        <v>3355</v>
      </c>
      <c r="R7" s="25">
        <v>1690</v>
      </c>
      <c r="S7" s="25">
        <v>69.459999999999994</v>
      </c>
      <c r="T7" s="25">
        <v>24.33</v>
      </c>
      <c r="U7" s="25">
        <v>1653</v>
      </c>
      <c r="V7" s="25">
        <v>3.1</v>
      </c>
      <c r="W7" s="25">
        <v>533.23</v>
      </c>
      <c r="X7" s="25">
        <v>51.27</v>
      </c>
      <c r="Y7" s="25">
        <v>48.67</v>
      </c>
      <c r="Z7" s="25">
        <v>50.03</v>
      </c>
      <c r="AA7" s="25">
        <v>49.95</v>
      </c>
      <c r="AB7" s="25">
        <v>48.86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1122.77</v>
      </c>
      <c r="BF7" s="25">
        <v>1211.23</v>
      </c>
      <c r="BG7" s="25" t="s">
        <v>102</v>
      </c>
      <c r="BH7" s="25">
        <v>3281.9</v>
      </c>
      <c r="BI7" s="25">
        <v>2262.23</v>
      </c>
      <c r="BJ7" s="25">
        <v>1274.21</v>
      </c>
      <c r="BK7" s="25">
        <v>1183.92</v>
      </c>
      <c r="BL7" s="25">
        <v>1128.72</v>
      </c>
      <c r="BM7" s="25">
        <v>1125.25</v>
      </c>
      <c r="BN7" s="25">
        <v>1157.05</v>
      </c>
      <c r="BO7" s="25">
        <v>982.48</v>
      </c>
      <c r="BP7" s="25">
        <v>44.68</v>
      </c>
      <c r="BQ7" s="25">
        <v>43.11</v>
      </c>
      <c r="BR7" s="25">
        <v>0</v>
      </c>
      <c r="BS7" s="25">
        <v>18.25</v>
      </c>
      <c r="BT7" s="25">
        <v>42.74</v>
      </c>
      <c r="BU7" s="25">
        <v>41.25</v>
      </c>
      <c r="BV7" s="25">
        <v>42.5</v>
      </c>
      <c r="BW7" s="25">
        <v>41.84</v>
      </c>
      <c r="BX7" s="25">
        <v>41.44</v>
      </c>
      <c r="BY7" s="25">
        <v>37.65</v>
      </c>
      <c r="BZ7" s="25">
        <v>50.61</v>
      </c>
      <c r="CA7" s="25">
        <v>403.33</v>
      </c>
      <c r="CB7" s="25">
        <v>428.59</v>
      </c>
      <c r="CC7" s="25">
        <v>400.1</v>
      </c>
      <c r="CD7" s="25">
        <v>439.61</v>
      </c>
      <c r="CE7" s="25">
        <v>428.54</v>
      </c>
      <c r="CF7" s="25">
        <v>383.25</v>
      </c>
      <c r="CG7" s="25">
        <v>377.72</v>
      </c>
      <c r="CH7" s="25">
        <v>390.47</v>
      </c>
      <c r="CI7" s="25">
        <v>403.61</v>
      </c>
      <c r="CJ7" s="25">
        <v>442.82</v>
      </c>
      <c r="CK7" s="25">
        <v>320.83</v>
      </c>
      <c r="CL7" s="25">
        <v>61.57</v>
      </c>
      <c r="CM7" s="25">
        <v>59.85</v>
      </c>
      <c r="CN7" s="25">
        <v>63.51</v>
      </c>
      <c r="CO7" s="25">
        <v>58.71</v>
      </c>
      <c r="CP7" s="25">
        <v>57.55</v>
      </c>
      <c r="CQ7" s="25">
        <v>48.26</v>
      </c>
      <c r="CR7" s="25">
        <v>48.01</v>
      </c>
      <c r="CS7" s="25">
        <v>49.08</v>
      </c>
      <c r="CT7" s="25">
        <v>51.46</v>
      </c>
      <c r="CU7" s="25">
        <v>51.84</v>
      </c>
      <c r="CV7" s="25">
        <v>56.15</v>
      </c>
      <c r="CW7" s="25">
        <v>71.430000000000007</v>
      </c>
      <c r="CX7" s="25">
        <v>71.430000000000007</v>
      </c>
      <c r="CY7" s="25">
        <v>71.430000000000007</v>
      </c>
      <c r="CZ7" s="25">
        <v>71.430000000000007</v>
      </c>
      <c r="DA7" s="25">
        <v>71.430000000000007</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1.68</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