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14 病院事業\19_経営比較分析表★\R5\3_確認作業\38 南部町医療センター　○\"/>
    </mc:Choice>
  </mc:AlternateContent>
  <xr:revisionPtr revIDLastSave="0" documentId="13_ncr:1_{1534D1EF-9FB1-4951-842E-88D5FBC8E54A}" xr6:coauthVersionLast="36" xr6:coauthVersionMax="36" xr10:uidLastSave="{00000000-0000-0000-0000-000000000000}"/>
  <workbookProtection workbookAlgorithmName="SHA-512" workbookHashValue="s989lJ3SM8xAS2n66Zvr6ejB/zqdxZ1+VtppJBItUQFP1RaM8ELMf7sCKxiYBcR0dW/hp6lbKUex+1veNhDm2g==" workbookSaltValue="hb6Cs/85vHciPFTXk+YSkA==" workbookSpinCount="100000" lockStructure="1"/>
  <bookViews>
    <workbookView xWindow="0" yWindow="0" windowWidth="28800" windowHeight="12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B12" i="4"/>
  <c r="LP10" i="4"/>
  <c r="ID10" i="4"/>
  <c r="FZ10" i="4"/>
  <c r="EG10" i="4"/>
  <c r="AU10" i="4"/>
  <c r="B10" i="4"/>
  <c r="LP8" i="4"/>
  <c r="JW8" i="4"/>
  <c r="ID8" i="4"/>
  <c r="FZ8" i="4"/>
  <c r="EG8" i="4"/>
  <c r="CN8" i="4"/>
  <c r="AU8" i="4"/>
  <c r="B8" i="4"/>
  <c r="B6" i="4"/>
  <c r="JB78" i="4" l="1"/>
  <c r="IZ54" i="4"/>
  <c r="IZ32" i="4"/>
  <c r="BX78" i="4"/>
  <c r="BX54" i="4"/>
  <c r="BX32" i="4"/>
  <c r="MO78" i="4"/>
  <c r="MN54" i="4"/>
  <c r="FO78" i="4"/>
  <c r="FL54" i="4"/>
  <c r="FL32" i="4"/>
  <c r="MN32" i="4"/>
  <c r="C11" i="5"/>
  <c r="D11" i="5"/>
  <c r="E11" i="5"/>
  <c r="B11" i="5"/>
  <c r="GT78" i="4" l="1"/>
  <c r="GR54" i="4"/>
  <c r="GR32" i="4"/>
  <c r="DG78" i="4"/>
  <c r="DD54" i="4"/>
  <c r="DD32" i="4"/>
  <c r="P78" i="4"/>
  <c r="P54" i="4"/>
  <c r="P32" i="4"/>
  <c r="KF54" i="4"/>
  <c r="KG78" i="4"/>
  <c r="KF32" i="4"/>
  <c r="AT78" i="4"/>
  <c r="AT54" i="4"/>
  <c r="AT32" i="4"/>
  <c r="LK78" i="4"/>
  <c r="LJ54" i="4"/>
  <c r="LJ32" i="4"/>
  <c r="HX78" i="4"/>
  <c r="HV32" i="4"/>
  <c r="EK78" i="4"/>
  <c r="EH32" i="4"/>
  <c r="HV54" i="4"/>
  <c r="EH54" i="4"/>
  <c r="LZ78" i="4"/>
  <c r="LY54" i="4"/>
  <c r="LY32" i="4"/>
  <c r="EZ78" i="4"/>
  <c r="EW32" i="4"/>
  <c r="IM78" i="4"/>
  <c r="IK54" i="4"/>
  <c r="IK32" i="4"/>
  <c r="EW54" i="4"/>
  <c r="BI54" i="4"/>
  <c r="BI78" i="4"/>
  <c r="BI32" i="4"/>
  <c r="DV78" i="4"/>
  <c r="DS54" i="4"/>
  <c r="DS32" i="4"/>
  <c r="KV78" i="4"/>
  <c r="KU54" i="4"/>
  <c r="KU32" i="4"/>
  <c r="HG32" i="4"/>
  <c r="AE78" i="4"/>
  <c r="AE54" i="4"/>
  <c r="AE32" i="4"/>
  <c r="HI78" i="4"/>
  <c r="HG54"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<sst xmlns="http://schemas.openxmlformats.org/spreadsheetml/2006/main" count="341" uniqueCount="185">
  <si>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</si>
  <si>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</si>
  <si>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</si>
  <si>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</si>
  <si>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</si>
  <si>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</si>
  <si>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</si>
  <si>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</si>
  <si>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</si>
  <si>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</si>
  <si>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</si>
  <si>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</si>
  <si>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</si>
  <si>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</si>
  <si>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</si>
  <si>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</si>
  <si>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</si>
  <si>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</si>
  <si>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</si>
  <si>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</si>
  <si>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</si>
  <si>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</si>
  <si>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</si>
  <si>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</si>
  <si>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</si>
  <si>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</si>
  <si>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</si>
  <si>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</si>
  <si>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</si>
  <si>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</si>
  <si>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</si>
  <si>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</si>
  <si>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</si>
  <si>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</si>
  <si>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</si>
  <si>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</si>
  <si>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</si>
  <si>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</si>
  <si>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</si>
  <si>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</si>
  <si>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</si>
  <si>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</si>
  <si>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</si>
  <si>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</si>
  <si>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</si>
  <si>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</si>
  <si>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</si>
  <si>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</si>
  <si>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</si>
  <si>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</si>
  <si>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</si>
  <si>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</si>
  <si>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</si>
  <si>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</si>
  <si>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</si>
  <si>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</si>
  <si>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</si>
  <si>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</si>
  <si>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</si>
  <si>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</si>
  <si>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</si>
  <si>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</si>
  <si>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</si>
  <si>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</si>
  <si>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</si>
  <si>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</si>
  <si>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</si>
  <si>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</si>
  <si>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</si>
  <si>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</si>
  <si>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</si>
  <si>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</si>
  <si>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</si>
  <si>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</si>
  <si>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</si>
  <si>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</si>
  <si>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</si>
  <si>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</si>
  <si>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</si>
  <si>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</si>
  <si>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</si>
  <si>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</si>
  <si>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</si>
  <si>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</si>
  <si>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</si>
  <si>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</si>
  <si>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</si>
  <si>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</si>
  <si>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</si>
  <si>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</si>
  <si>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</si>
  <si>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</si>
  <si>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</si>
  <si>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</si>
  <si>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</si>
  <si>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</si>
  <si>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</si>
  <si>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</si>
  <si>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</si>
  <si>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</si>
  <si>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</si>
  <si>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</si>
  <si>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</si>
  <si>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</si>
  <si>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</si>
  <si>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</si>
  <si>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</si>
  <si>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</si>
  <si>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</si>
  <si>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</si>
  <si>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</si>
  <si>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</si>
  <si>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</si>
  <si>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</si>
  <si>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</si>
  <si>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</si>
  <si>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</si>
  <si>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</si>
  <si>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</si>
  <si>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</si>
  <si>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</si>
  <si>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</si>
  <si>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</si>
  <si>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</si>
  <si>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</si>
  <si>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</si>
  <si>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</si>
  <si>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</si>
  <si>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</si>
  <si>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</si>
  <si>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</si>
  <si>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</si>
  <si>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</si>
  <si>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</si>
  <si>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</si>
  <si>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</si>
  <si>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</si>
  <si>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</si>
  <si>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</si>
  <si>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</si>
  <si>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</si>
  <si>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</si>
  <si>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</si>
  <si>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</si>
  <si>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</si>
  <si>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</si>
  <si>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</si>
  <si>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</si>
  <si>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</si>
  <si>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</si>
  <si>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</si>
  <si>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</si>
  <si>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</si>
  <si>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</si>
  <si>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</si>
  <si>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</si>
  <si>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</si>
  <si>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</si>
  <si>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</si>
  <si>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</si>
  <si>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</si>
  <si>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</si>
  <si>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</si>
  <si>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</si>
  <si>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南部町</t>
  </si>
  <si>
    <t>国民健康保険南部町医療センター</t>
  </si>
  <si>
    <t>当然財務</t>
  </si>
  <si>
    <t>病院事業</t>
  </si>
  <si>
    <t>一般病院</t>
  </si>
  <si>
    <t>50床以上～100床未満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</si>
  <si>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</si>
  <si>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</si>
  <si>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</si>
  <si>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</si>
  <si>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</si>
  <si>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</si>
  <si>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</si>
  <si>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</si>
  <si>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</si>
  <si>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</si>
  <si>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</si>
  <si>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次医療圏における急性期医療や慢性期医療に重点を置き、特殊医療の人工透析やリハビリテーション及び救急医療、在宅・地域医療など、不採算・特殊部門に関わる医療の提供も行い、公立病院としての役割を担っている。</t>
    <phoneticPr fontId="5"/>
  </si>
  <si>
    <t>　①経常収支比率は、医業収益において入院収益の減、外来収益の増、PCR検査等の減、コロナウイルスワクチン接種受託料の減、医業費用においては、給与費の増、材料費の減、委託料等の経費の増により、大幅に落ち込むこととなった。④病床利用率は、感染症病床８床確保、療養病棟入院患者数減により、令和３年度から更に4.6％落ち込むこととなった。⑤入院患者1人1日当たり収益は、療養病床が一般病床より病床数が多いことから類似病院平均を下回っている。⑥外来患者1人1日当たり収益は、発熱外来患者数の増加に伴い増収となり、堅調に推移している。⑦職員給与費対医業収益比率は、感染症対応のため手当が増加したことが原因と考えられる。類似病院平均を上回っていることから、適正な職員配置を行い収益改善につなげる必要がある。</t>
    <rPh sb="2" eb="4">
      <t>ケイジョウ</t>
    </rPh>
    <rPh sb="4" eb="6">
      <t>シュウシ</t>
    </rPh>
    <rPh sb="6" eb="8">
      <t>ヒリツ</t>
    </rPh>
    <rPh sb="10" eb="14">
      <t>イギョウシュウエキ</t>
    </rPh>
    <rPh sb="18" eb="22">
      <t>ニュウインシュウエキ</t>
    </rPh>
    <rPh sb="23" eb="24">
      <t>ゲン</t>
    </rPh>
    <rPh sb="25" eb="29">
      <t>ガイライシュウエキ</t>
    </rPh>
    <rPh sb="30" eb="31">
      <t>ゾウ</t>
    </rPh>
    <rPh sb="35" eb="38">
      <t>ケンサトウ</t>
    </rPh>
    <rPh sb="39" eb="40">
      <t>ゲン</t>
    </rPh>
    <rPh sb="52" eb="54">
      <t>セッシュ</t>
    </rPh>
    <rPh sb="54" eb="56">
      <t>ジュタク</t>
    </rPh>
    <rPh sb="56" eb="57">
      <t>リョウ</t>
    </rPh>
    <rPh sb="58" eb="59">
      <t>ゲン</t>
    </rPh>
    <rPh sb="60" eb="62">
      <t>イギョウ</t>
    </rPh>
    <rPh sb="62" eb="64">
      <t>ヒヨウ</t>
    </rPh>
    <rPh sb="70" eb="72">
      <t>キュウヨ</t>
    </rPh>
    <rPh sb="72" eb="73">
      <t>ヒ</t>
    </rPh>
    <rPh sb="74" eb="75">
      <t>ゾウ</t>
    </rPh>
    <rPh sb="76" eb="79">
      <t>ザイリョウヒ</t>
    </rPh>
    <rPh sb="80" eb="81">
      <t>ゲン</t>
    </rPh>
    <rPh sb="82" eb="85">
      <t>イタクリョウ</t>
    </rPh>
    <rPh sb="85" eb="86">
      <t>トウ</t>
    </rPh>
    <rPh sb="87" eb="89">
      <t>ケイヒ</t>
    </rPh>
    <rPh sb="90" eb="91">
      <t>ゾウ</t>
    </rPh>
    <rPh sb="95" eb="97">
      <t>オオハバ</t>
    </rPh>
    <rPh sb="98" eb="99">
      <t>オ</t>
    </rPh>
    <rPh sb="100" eb="101">
      <t>コ</t>
    </rPh>
    <rPh sb="117" eb="120">
      <t>カンセンショウ</t>
    </rPh>
    <rPh sb="120" eb="122">
      <t>ビョウショウ</t>
    </rPh>
    <rPh sb="123" eb="124">
      <t>ショウ</t>
    </rPh>
    <rPh sb="124" eb="126">
      <t>カクホ</t>
    </rPh>
    <rPh sb="127" eb="133">
      <t>リョウヨウビョウトウニュウイン</t>
    </rPh>
    <rPh sb="133" eb="136">
      <t>カンジャスウ</t>
    </rPh>
    <rPh sb="136" eb="137">
      <t>ゲン</t>
    </rPh>
    <rPh sb="141" eb="143">
      <t>レイワ</t>
    </rPh>
    <rPh sb="144" eb="146">
      <t>ネンド</t>
    </rPh>
    <rPh sb="148" eb="149">
      <t>サラ</t>
    </rPh>
    <rPh sb="154" eb="155">
      <t>オ</t>
    </rPh>
    <rPh sb="156" eb="157">
      <t>コ</t>
    </rPh>
    <rPh sb="232" eb="236">
      <t>ハツネツガイライ</t>
    </rPh>
    <rPh sb="236" eb="238">
      <t>カンジャ</t>
    </rPh>
    <rPh sb="238" eb="239">
      <t>スウ</t>
    </rPh>
    <rPh sb="240" eb="242">
      <t>ゾウカ</t>
    </rPh>
    <rPh sb="243" eb="244">
      <t>トモナ</t>
    </rPh>
    <rPh sb="245" eb="247">
      <t>ゾウシュウ</t>
    </rPh>
    <rPh sb="251" eb="253">
      <t>ケンチョウ</t>
    </rPh>
    <rPh sb="254" eb="256">
      <t>スイイ</t>
    </rPh>
    <rPh sb="329" eb="330">
      <t>オコナ</t>
    </rPh>
    <rPh sb="331" eb="333">
      <t>シュウエキ</t>
    </rPh>
    <rPh sb="333" eb="335">
      <t>カイゼン</t>
    </rPh>
    <phoneticPr fontId="5"/>
  </si>
  <si>
    <t>　令和４年度決算は、入院外来患者数の減、コロナウイルスワクチン接種受託料の減などにより、収益が減少した。費用においては、感染症対応による手当の増加に伴う給与費の増、電気代の高騰、委託料等経費の増により、経常収支は純損失となった。
　地域の医療機関等と連携し、入院患者受入れに伴う病床利用率の向上に努めると同時に、地域のニーズ対応した診療科の強化及び健診などの保健事業並びに在宅医療を強化し、収益の確保に努める。
　また、計画的な職員採用、適正な職員配置を行うとともに、委託料の見直し、計画的な設備機器の更新を行い、収支の均衡を図り、公立病院としての役割を果たしていく。</t>
    <rPh sb="1" eb="3">
      <t>レ</t>
    </rPh>
    <rPh sb="4" eb="6">
      <t>ネンド</t>
    </rPh>
    <rPh sb="6" eb="8">
      <t>ケッサン</t>
    </rPh>
    <rPh sb="10" eb="12">
      <t>ニュウイン</t>
    </rPh>
    <rPh sb="12" eb="14">
      <t>ガイライ</t>
    </rPh>
    <rPh sb="14" eb="16">
      <t>カンジャ</t>
    </rPh>
    <rPh sb="16" eb="17">
      <t>スウ</t>
    </rPh>
    <rPh sb="44" eb="46">
      <t>シュウエキ</t>
    </rPh>
    <rPh sb="47" eb="49">
      <t>ゲンショウ</t>
    </rPh>
    <rPh sb="52" eb="54">
      <t>ヒヨウ</t>
    </rPh>
    <rPh sb="60" eb="63">
      <t>カンセンショウ</t>
    </rPh>
    <rPh sb="63" eb="65">
      <t>タイオウ</t>
    </rPh>
    <rPh sb="68" eb="70">
      <t>テアテ</t>
    </rPh>
    <rPh sb="71" eb="72">
      <t>ゾウ</t>
    </rPh>
    <rPh sb="72" eb="73">
      <t>カ</t>
    </rPh>
    <rPh sb="74" eb="75">
      <t>トモナ</t>
    </rPh>
    <rPh sb="76" eb="78">
      <t>キュウヨ</t>
    </rPh>
    <rPh sb="78" eb="79">
      <t>ヒ</t>
    </rPh>
    <rPh sb="80" eb="81">
      <t>ゾウ</t>
    </rPh>
    <rPh sb="82" eb="85">
      <t>デンキダイ</t>
    </rPh>
    <rPh sb="86" eb="88">
      <t>コウトウ</t>
    </rPh>
    <rPh sb="89" eb="92">
      <t>イタクリョウ</t>
    </rPh>
    <rPh sb="92" eb="93">
      <t>トウ</t>
    </rPh>
    <rPh sb="93" eb="95">
      <t>ケイヒ</t>
    </rPh>
    <rPh sb="101" eb="103">
      <t>ケイジョウ</t>
    </rPh>
    <rPh sb="103" eb="105">
      <t>シュウシ</t>
    </rPh>
    <rPh sb="106" eb="107">
      <t>ジュン</t>
    </rPh>
    <rPh sb="107" eb="109">
      <t>ソンシツ</t>
    </rPh>
    <rPh sb="116" eb="118">
      <t>チイキ</t>
    </rPh>
    <rPh sb="119" eb="121">
      <t>イリョウ</t>
    </rPh>
    <rPh sb="121" eb="123">
      <t>キカン</t>
    </rPh>
    <rPh sb="123" eb="124">
      <t>トウ</t>
    </rPh>
    <rPh sb="125" eb="127">
      <t>レンケイ</t>
    </rPh>
    <rPh sb="129" eb="133">
      <t>ニュウインカンジャ</t>
    </rPh>
    <rPh sb="133" eb="135">
      <t>ウケイ</t>
    </rPh>
    <rPh sb="137" eb="138">
      <t>トモナ</t>
    </rPh>
    <rPh sb="139" eb="141">
      <t>ビョウショウ</t>
    </rPh>
    <rPh sb="141" eb="144">
      <t>リヨウリツ</t>
    </rPh>
    <rPh sb="145" eb="147">
      <t>コウジョウ</t>
    </rPh>
    <rPh sb="148" eb="149">
      <t>ツト</t>
    </rPh>
    <rPh sb="152" eb="154">
      <t>ドウジ</t>
    </rPh>
    <rPh sb="156" eb="158">
      <t>チイキ</t>
    </rPh>
    <rPh sb="162" eb="164">
      <t>タイオウ</t>
    </rPh>
    <rPh sb="166" eb="169">
      <t>シンリョウカ</t>
    </rPh>
    <rPh sb="170" eb="172">
      <t>キョウカ</t>
    </rPh>
    <rPh sb="172" eb="173">
      <t>オヨ</t>
    </rPh>
    <rPh sb="174" eb="176">
      <t>ケンシン</t>
    </rPh>
    <rPh sb="179" eb="183">
      <t>ホケンジギョウ</t>
    </rPh>
    <rPh sb="183" eb="184">
      <t>ナラ</t>
    </rPh>
    <rPh sb="186" eb="188">
      <t>ザイタク</t>
    </rPh>
    <rPh sb="188" eb="190">
      <t>イリョウ</t>
    </rPh>
    <rPh sb="191" eb="193">
      <t>キョウカ</t>
    </rPh>
    <rPh sb="195" eb="197">
      <t>シュウエキ</t>
    </rPh>
    <rPh sb="198" eb="200">
      <t>カクホ</t>
    </rPh>
    <rPh sb="201" eb="202">
      <t>ツト</t>
    </rPh>
    <rPh sb="234" eb="237">
      <t>イタクリョウ</t>
    </rPh>
    <rPh sb="238" eb="240">
      <t>ミナオ</t>
    </rPh>
    <rPh sb="242" eb="245">
      <t>ケイカクテキ</t>
    </rPh>
    <rPh sb="246" eb="248">
      <t>セツビ</t>
    </rPh>
    <rPh sb="248" eb="250">
      <t>キキ</t>
    </rPh>
    <rPh sb="251" eb="253">
      <t>コウシン</t>
    </rPh>
    <rPh sb="254" eb="255">
      <t>オコナ</t>
    </rPh>
    <rPh sb="257" eb="259">
      <t>シュウシ</t>
    </rPh>
    <rPh sb="260" eb="262">
      <t>キンコウ</t>
    </rPh>
    <rPh sb="263" eb="264">
      <t>ハカ</t>
    </rPh>
    <rPh sb="266" eb="268">
      <t>コウリツ</t>
    </rPh>
    <rPh sb="268" eb="270">
      <t>ビョウイン</t>
    </rPh>
    <rPh sb="274" eb="276">
      <t>ヤクワリ</t>
    </rPh>
    <rPh sb="277" eb="278">
      <t>ハ</t>
    </rPh>
    <phoneticPr fontId="5"/>
  </si>
  <si>
    <t>　平成26年度の新築移転に伴い、施設整備及び医療機器の更新を行った経緯があり、建物及び医療器械等は比較的新しいため、全ての項目で類似病院平均を下回っている。耐用年数を過ぎた医療器械から、優先度及び収支のバランスを考慮し、計画的に更新していく。</t>
    <rPh sb="58" eb="59">
      <t>スベ</t>
    </rPh>
    <rPh sb="61" eb="63">
      <t>コウモク</t>
    </rPh>
    <rPh sb="64" eb="70">
      <t>ルイジビョウインヘイキン</t>
    </rPh>
    <rPh sb="71" eb="73">
      <t>シタマワ</t>
    </rPh>
    <rPh sb="96" eb="97">
      <t>オヨ</t>
    </rPh>
    <rPh sb="98" eb="100">
      <t>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</si>
</sst>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92.5</c:v>
                </c:pt>
                <c:pt idx="1">
                  <c:v>89.7</c:v>
                </c:pt>
                <c:pt idx="2">
                  <c:v>92.3</c:v>
                </c:pt>
                <c:pt idx="3">
                  <c:v>77</c:v>
                </c:pt>
                <c:pt idx="4">
                  <c:v>72.400000000000006</c:v>
                </c:pt>
              </c:numCache>
            </c:numRef>
          </c:val>
          <c:extLst>
            <c:ext xmlns:c16="http://schemas.microsoft.com/office/drawing/2014/chart" uri="{C3380CC4-5D6E-409C-BE32-E72D297353CC}">
              <c16:uniqueId val="{00000000-F420-4F4F-8C9E-B0CBFDBCF6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420-4F4F-8C9E-B0CBFDBCF6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82.8</c:v>
                </c:pt>
                <c:pt idx="1">
                  <c:v>82.3</c:v>
                </c:pt>
                <c:pt idx="2">
                  <c:v>80</c:v>
                </c:pt>
                <c:pt idx="3">
                  <c:v>73.2</c:v>
                </c:pt>
                <c:pt idx="4">
                  <c:v>66.400000000000006</c:v>
                </c:pt>
              </c:numCache>
            </c:numRef>
          </c:val>
          <c:extLst>
            <c:ext xmlns:c16="http://schemas.microsoft.com/office/drawing/2014/chart" uri="{C3380CC4-5D6E-409C-BE32-E72D297353CC}">
              <c16:uniqueId val="{00000000-560A-46B5-A9AD-D3EA6E42578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560A-46B5-A9AD-D3EA6E42578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85.8</c:v>
                </c:pt>
                <c:pt idx="1">
                  <c:v>85.4</c:v>
                </c:pt>
                <c:pt idx="2">
                  <c:v>83.3</c:v>
                </c:pt>
                <c:pt idx="3">
                  <c:v>75.7</c:v>
                </c:pt>
                <c:pt idx="4">
                  <c:v>68</c:v>
                </c:pt>
              </c:numCache>
            </c:numRef>
          </c:val>
          <c:extLst>
            <c:ext xmlns:c16="http://schemas.microsoft.com/office/drawing/2014/chart" uri="{C3380CC4-5D6E-409C-BE32-E72D297353CC}">
              <c16:uniqueId val="{00000000-4F3C-4D42-97DC-CF43450893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F3C-4D42-97DC-CF43450893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97.1</c:v>
                </c:pt>
                <c:pt idx="1">
                  <c:v>97.9</c:v>
                </c:pt>
                <c:pt idx="2">
                  <c:v>101.1</c:v>
                </c:pt>
                <c:pt idx="3">
                  <c:v>98</c:v>
                </c:pt>
                <c:pt idx="4">
                  <c:v>89.1</c:v>
                </c:pt>
              </c:numCache>
            </c:numRef>
          </c:val>
          <c:extLst>
            <c:ext xmlns:c16="http://schemas.microsoft.com/office/drawing/2014/chart" uri="{C3380CC4-5D6E-409C-BE32-E72D297353CC}">
              <c16:uniqueId val="{00000000-A929-4E68-991B-A7A1F97395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A929-4E68-991B-A7A1F97395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29.9</c:v>
                </c:pt>
                <c:pt idx="1">
                  <c:v>31.8</c:v>
                </c:pt>
                <c:pt idx="2">
                  <c:v>31</c:v>
                </c:pt>
                <c:pt idx="3">
                  <c:v>33.299999999999997</c:v>
                </c:pt>
                <c:pt idx="4">
                  <c:v>35.9</c:v>
                </c:pt>
              </c:numCache>
            </c:numRef>
          </c:val>
          <c:extLst>
            <c:ext xmlns:c16="http://schemas.microsoft.com/office/drawing/2014/chart" uri="{C3380CC4-5D6E-409C-BE32-E72D297353CC}">
              <c16:uniqueId val="{00000000-F62E-4D8B-8DFB-5F4A9DB16F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F62E-4D8B-8DFB-5F4A9DB16F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c:v>
                </c:pt>
                <c:pt idx="1">
                  <c:v>73.900000000000006</c:v>
                </c:pt>
                <c:pt idx="2">
                  <c:v>51.5</c:v>
                </c:pt>
                <c:pt idx="3">
                  <c:v>50.5</c:v>
                </c:pt>
                <c:pt idx="4">
                  <c:v>50.7</c:v>
                </c:pt>
              </c:numCache>
            </c:numRef>
          </c:val>
          <c:extLst>
            <c:ext xmlns:c16="http://schemas.microsoft.com/office/drawing/2014/chart" uri="{C3380CC4-5D6E-409C-BE32-E72D297353CC}">
              <c16:uniqueId val="{00000000-45DB-4064-831C-B1069DCBB4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45DB-4064-831C-B1069DCBB4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34316591</c:v>
                </c:pt>
                <c:pt idx="1">
                  <c:v>34928848</c:v>
                </c:pt>
                <c:pt idx="2">
                  <c:v>37968045</c:v>
                </c:pt>
                <c:pt idx="3">
                  <c:v>38870470</c:v>
                </c:pt>
                <c:pt idx="4">
                  <c:v>39960939</c:v>
                </c:pt>
              </c:numCache>
            </c:numRef>
          </c:val>
          <c:extLst>
            <c:ext xmlns:c16="http://schemas.microsoft.com/office/drawing/2014/chart" uri="{C3380CC4-5D6E-409C-BE32-E72D297353CC}">
              <c16:uniqueId val="{00000000-077D-4A60-98C8-71AE5C94ADE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77D-4A60-98C8-71AE5C94ADE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13.5</c:v>
                </c:pt>
                <c:pt idx="1">
                  <c:v>13</c:v>
                </c:pt>
                <c:pt idx="2">
                  <c:v>13.9</c:v>
                </c:pt>
                <c:pt idx="3">
                  <c:v>13.4</c:v>
                </c:pt>
                <c:pt idx="4">
                  <c:v>13.4</c:v>
                </c:pt>
              </c:numCache>
            </c:numRef>
          </c:val>
          <c:extLst>
            <c:ext xmlns:c16="http://schemas.microsoft.com/office/drawing/2014/chart" uri="{C3380CC4-5D6E-409C-BE32-E72D297353CC}">
              <c16:uniqueId val="{00000000-595A-4DDC-8045-53EC0C5367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95A-4DDC-8045-53EC0C5367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63.6</c:v>
                </c:pt>
                <c:pt idx="1">
                  <c:v>62.8</c:v>
                </c:pt>
                <c:pt idx="2">
                  <c:v>71.3</c:v>
                </c:pt>
                <c:pt idx="3">
                  <c:v>78.3</c:v>
                </c:pt>
                <c:pt idx="4">
                  <c:v>86.8</c:v>
                </c:pt>
              </c:numCache>
            </c:numRef>
          </c:val>
          <c:extLst>
            <c:ext xmlns:c16="http://schemas.microsoft.com/office/drawing/2014/chart" uri="{C3380CC4-5D6E-409C-BE32-E72D297353CC}">
              <c16:uniqueId val="{00000000-67F0-46EF-A3D1-8A7BC305C0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67F0-46EF-A3D1-8A7BC305C0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7257</c:v>
                </c:pt>
                <c:pt idx="1">
                  <c:v>7262</c:v>
                </c:pt>
                <c:pt idx="2">
                  <c:v>7691</c:v>
                </c:pt>
                <c:pt idx="3">
                  <c:v>7816</c:v>
                </c:pt>
                <c:pt idx="4">
                  <c:v>8816</c:v>
                </c:pt>
              </c:numCache>
            </c:numRef>
          </c:val>
          <c:extLst>
            <c:ext xmlns:c16="http://schemas.microsoft.com/office/drawing/2014/chart" uri="{C3380CC4-5D6E-409C-BE32-E72D297353CC}">
              <c16:uniqueId val="{00000000-5F6E-403F-9E4B-BD77766497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5F6E-403F-9E4B-BD77766497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20988</c:v>
                </c:pt>
                <c:pt idx="1">
                  <c:v>21128</c:v>
                </c:pt>
                <c:pt idx="2">
                  <c:v>21001</c:v>
                </c:pt>
                <c:pt idx="3">
                  <c:v>21129</c:v>
                </c:pt>
                <c:pt idx="4">
                  <c:v>20725</c:v>
                </c:pt>
              </c:numCache>
            </c:numRef>
          </c:val>
          <c:extLst>
            <c:ext xmlns:c16="http://schemas.microsoft.com/office/drawing/2014/chart" uri="{C3380CC4-5D6E-409C-BE32-E72D297353CC}">
              <c16:uniqueId val="{00000000-93FD-4265-AF03-89CD4AB40B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3FD-4265-AF03-89CD4AB40B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A4-4D8A-8B2E-F364415D38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0EA4-4D8A-8B2E-F364415D38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F35" zoomScale="80" zoomScaleNormal="8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青森県南部町　国民健康保険南部町医療センター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16965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4909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97.1</v>
      </c>
      <c r="Q33" s="70"/>
      <c r="R33" s="70"/>
      <c r="S33" s="70"/>
      <c r="T33" s="70"/>
      <c r="U33" s="70"/>
      <c r="V33" s="70"/>
      <c r="W33" s="70"/>
      <c r="X33" s="70"/>
      <c r="Y33" s="70"/>
      <c r="Z33" s="70"/>
      <c r="AA33" s="70"/>
      <c r="AB33" s="70"/>
      <c r="AC33" s="70"/>
      <c r="AD33" s="71"/>
      <c r="AE33" s="69">
        <f>データ!AJ7</f>
        <v>97.9</v>
      </c>
      <c r="AF33" s="70"/>
      <c r="AG33" s="70"/>
      <c r="AH33" s="70"/>
      <c r="AI33" s="70"/>
      <c r="AJ33" s="70"/>
      <c r="AK33" s="70"/>
      <c r="AL33" s="70"/>
      <c r="AM33" s="70"/>
      <c r="AN33" s="70"/>
      <c r="AO33" s="70"/>
      <c r="AP33" s="70"/>
      <c r="AQ33" s="70"/>
      <c r="AR33" s="70"/>
      <c r="AS33" s="71"/>
      <c r="AT33" s="69">
        <f>データ!AK7</f>
        <v>101.1</v>
      </c>
      <c r="AU33" s="70"/>
      <c r="AV33" s="70"/>
      <c r="AW33" s="70"/>
      <c r="AX33" s="70"/>
      <c r="AY33" s="70"/>
      <c r="AZ33" s="70"/>
      <c r="BA33" s="70"/>
      <c r="BB33" s="70"/>
      <c r="BC33" s="70"/>
      <c r="BD33" s="70"/>
      <c r="BE33" s="70"/>
      <c r="BF33" s="70"/>
      <c r="BG33" s="70"/>
      <c r="BH33" s="71"/>
      <c r="BI33" s="69">
        <f>データ!AL7</f>
        <v>98</v>
      </c>
      <c r="BJ33" s="70"/>
      <c r="BK33" s="70"/>
      <c r="BL33" s="70"/>
      <c r="BM33" s="70"/>
      <c r="BN33" s="70"/>
      <c r="BO33" s="70"/>
      <c r="BP33" s="70"/>
      <c r="BQ33" s="70"/>
      <c r="BR33" s="70"/>
      <c r="BS33" s="70"/>
      <c r="BT33" s="70"/>
      <c r="BU33" s="70"/>
      <c r="BV33" s="70"/>
      <c r="BW33" s="71"/>
      <c r="BX33" s="69">
        <f>データ!AM7</f>
        <v>89.1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85.8</v>
      </c>
      <c r="DE33" s="70"/>
      <c r="DF33" s="70"/>
      <c r="DG33" s="70"/>
      <c r="DH33" s="70"/>
      <c r="DI33" s="70"/>
      <c r="DJ33" s="70"/>
      <c r="DK33" s="70"/>
      <c r="DL33" s="70"/>
      <c r="DM33" s="70"/>
      <c r="DN33" s="70"/>
      <c r="DO33" s="70"/>
      <c r="DP33" s="70"/>
      <c r="DQ33" s="70"/>
      <c r="DR33" s="71"/>
      <c r="DS33" s="69">
        <f>データ!AU7</f>
        <v>85.4</v>
      </c>
      <c r="DT33" s="70"/>
      <c r="DU33" s="70"/>
      <c r="DV33" s="70"/>
      <c r="DW33" s="70"/>
      <c r="DX33" s="70"/>
      <c r="DY33" s="70"/>
      <c r="DZ33" s="70"/>
      <c r="EA33" s="70"/>
      <c r="EB33" s="70"/>
      <c r="EC33" s="70"/>
      <c r="ED33" s="70"/>
      <c r="EE33" s="70"/>
      <c r="EF33" s="70"/>
      <c r="EG33" s="71"/>
      <c r="EH33" s="69">
        <f>データ!AV7</f>
        <v>83.3</v>
      </c>
      <c r="EI33" s="70"/>
      <c r="EJ33" s="70"/>
      <c r="EK33" s="70"/>
      <c r="EL33" s="70"/>
      <c r="EM33" s="70"/>
      <c r="EN33" s="70"/>
      <c r="EO33" s="70"/>
      <c r="EP33" s="70"/>
      <c r="EQ33" s="70"/>
      <c r="ER33" s="70"/>
      <c r="ES33" s="70"/>
      <c r="ET33" s="70"/>
      <c r="EU33" s="70"/>
      <c r="EV33" s="71"/>
      <c r="EW33" s="69">
        <f>データ!AW7</f>
        <v>75.7</v>
      </c>
      <c r="EX33" s="70"/>
      <c r="EY33" s="70"/>
      <c r="EZ33" s="70"/>
      <c r="FA33" s="70"/>
      <c r="FB33" s="70"/>
      <c r="FC33" s="70"/>
      <c r="FD33" s="70"/>
      <c r="FE33" s="70"/>
      <c r="FF33" s="70"/>
      <c r="FG33" s="70"/>
      <c r="FH33" s="70"/>
      <c r="FI33" s="70"/>
      <c r="FJ33" s="70"/>
      <c r="FK33" s="71"/>
      <c r="FL33" s="69">
        <f>データ!AX7</f>
        <v>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82.8</v>
      </c>
      <c r="GS33" s="70"/>
      <c r="GT33" s="70"/>
      <c r="GU33" s="70"/>
      <c r="GV33" s="70"/>
      <c r="GW33" s="70"/>
      <c r="GX33" s="70"/>
      <c r="GY33" s="70"/>
      <c r="GZ33" s="70"/>
      <c r="HA33" s="70"/>
      <c r="HB33" s="70"/>
      <c r="HC33" s="70"/>
      <c r="HD33" s="70"/>
      <c r="HE33" s="70"/>
      <c r="HF33" s="71"/>
      <c r="HG33" s="69">
        <f>データ!BF7</f>
        <v>82.3</v>
      </c>
      <c r="HH33" s="70"/>
      <c r="HI33" s="70"/>
      <c r="HJ33" s="70"/>
      <c r="HK33" s="70"/>
      <c r="HL33" s="70"/>
      <c r="HM33" s="70"/>
      <c r="HN33" s="70"/>
      <c r="HO33" s="70"/>
      <c r="HP33" s="70"/>
      <c r="HQ33" s="70"/>
      <c r="HR33" s="70"/>
      <c r="HS33" s="70"/>
      <c r="HT33" s="70"/>
      <c r="HU33" s="71"/>
      <c r="HV33" s="69">
        <f>データ!BG7</f>
        <v>80</v>
      </c>
      <c r="HW33" s="70"/>
      <c r="HX33" s="70"/>
      <c r="HY33" s="70"/>
      <c r="HZ33" s="70"/>
      <c r="IA33" s="70"/>
      <c r="IB33" s="70"/>
      <c r="IC33" s="70"/>
      <c r="ID33" s="70"/>
      <c r="IE33" s="70"/>
      <c r="IF33" s="70"/>
      <c r="IG33" s="70"/>
      <c r="IH33" s="70"/>
      <c r="II33" s="70"/>
      <c r="IJ33" s="71"/>
      <c r="IK33" s="69">
        <f>データ!BH7</f>
        <v>73.2</v>
      </c>
      <c r="IL33" s="70"/>
      <c r="IM33" s="70"/>
      <c r="IN33" s="70"/>
      <c r="IO33" s="70"/>
      <c r="IP33" s="70"/>
      <c r="IQ33" s="70"/>
      <c r="IR33" s="70"/>
      <c r="IS33" s="70"/>
      <c r="IT33" s="70"/>
      <c r="IU33" s="70"/>
      <c r="IV33" s="70"/>
      <c r="IW33" s="70"/>
      <c r="IX33" s="70"/>
      <c r="IY33" s="71"/>
      <c r="IZ33" s="69">
        <f>データ!BI7</f>
        <v>66.400000000000006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92.5</v>
      </c>
      <c r="KG33" s="70"/>
      <c r="KH33" s="70"/>
      <c r="KI33" s="70"/>
      <c r="KJ33" s="70"/>
      <c r="KK33" s="70"/>
      <c r="KL33" s="70"/>
      <c r="KM33" s="70"/>
      <c r="KN33" s="70"/>
      <c r="KO33" s="70"/>
      <c r="KP33" s="70"/>
      <c r="KQ33" s="70"/>
      <c r="KR33" s="70"/>
      <c r="KS33" s="70"/>
      <c r="KT33" s="71"/>
      <c r="KU33" s="69">
        <f>データ!BQ7</f>
        <v>89.7</v>
      </c>
      <c r="KV33" s="70"/>
      <c r="KW33" s="70"/>
      <c r="KX33" s="70"/>
      <c r="KY33" s="70"/>
      <c r="KZ33" s="70"/>
      <c r="LA33" s="70"/>
      <c r="LB33" s="70"/>
      <c r="LC33" s="70"/>
      <c r="LD33" s="70"/>
      <c r="LE33" s="70"/>
      <c r="LF33" s="70"/>
      <c r="LG33" s="70"/>
      <c r="LH33" s="70"/>
      <c r="LI33" s="71"/>
      <c r="LJ33" s="69">
        <f>データ!BR7</f>
        <v>92.3</v>
      </c>
      <c r="LK33" s="70"/>
      <c r="LL33" s="70"/>
      <c r="LM33" s="70"/>
      <c r="LN33" s="70"/>
      <c r="LO33" s="70"/>
      <c r="LP33" s="70"/>
      <c r="LQ33" s="70"/>
      <c r="LR33" s="70"/>
      <c r="LS33" s="70"/>
      <c r="LT33" s="70"/>
      <c r="LU33" s="70"/>
      <c r="LV33" s="70"/>
      <c r="LW33" s="70"/>
      <c r="LX33" s="71"/>
      <c r="LY33" s="69">
        <f>データ!BS7</f>
        <v>77</v>
      </c>
      <c r="LZ33" s="70"/>
      <c r="MA33" s="70"/>
      <c r="MB33" s="70"/>
      <c r="MC33" s="70"/>
      <c r="MD33" s="70"/>
      <c r="ME33" s="70"/>
      <c r="MF33" s="70"/>
      <c r="MG33" s="70"/>
      <c r="MH33" s="70"/>
      <c r="MI33" s="70"/>
      <c r="MJ33" s="70"/>
      <c r="MK33" s="70"/>
      <c r="ML33" s="70"/>
      <c r="MM33" s="71"/>
      <c r="MN33" s="69">
        <f>データ!BT7</f>
        <v>72.400000000000006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20988</v>
      </c>
      <c r="Q55" s="67"/>
      <c r="R55" s="67"/>
      <c r="S55" s="67"/>
      <c r="T55" s="67"/>
      <c r="U55" s="67"/>
      <c r="V55" s="67"/>
      <c r="W55" s="67"/>
      <c r="X55" s="67"/>
      <c r="Y55" s="67"/>
      <c r="Z55" s="67"/>
      <c r="AA55" s="67"/>
      <c r="AB55" s="67"/>
      <c r="AC55" s="67"/>
      <c r="AD55" s="68"/>
      <c r="AE55" s="66">
        <f>データ!CB7</f>
        <v>21128</v>
      </c>
      <c r="AF55" s="67"/>
      <c r="AG55" s="67"/>
      <c r="AH55" s="67"/>
      <c r="AI55" s="67"/>
      <c r="AJ55" s="67"/>
      <c r="AK55" s="67"/>
      <c r="AL55" s="67"/>
      <c r="AM55" s="67"/>
      <c r="AN55" s="67"/>
      <c r="AO55" s="67"/>
      <c r="AP55" s="67"/>
      <c r="AQ55" s="67"/>
      <c r="AR55" s="67"/>
      <c r="AS55" s="68"/>
      <c r="AT55" s="66">
        <f>データ!CC7</f>
        <v>21001</v>
      </c>
      <c r="AU55" s="67"/>
      <c r="AV55" s="67"/>
      <c r="AW55" s="67"/>
      <c r="AX55" s="67"/>
      <c r="AY55" s="67"/>
      <c r="AZ55" s="67"/>
      <c r="BA55" s="67"/>
      <c r="BB55" s="67"/>
      <c r="BC55" s="67"/>
      <c r="BD55" s="67"/>
      <c r="BE55" s="67"/>
      <c r="BF55" s="67"/>
      <c r="BG55" s="67"/>
      <c r="BH55" s="68"/>
      <c r="BI55" s="66">
        <f>データ!CD7</f>
        <v>21129</v>
      </c>
      <c r="BJ55" s="67"/>
      <c r="BK55" s="67"/>
      <c r="BL55" s="67"/>
      <c r="BM55" s="67"/>
      <c r="BN55" s="67"/>
      <c r="BO55" s="67"/>
      <c r="BP55" s="67"/>
      <c r="BQ55" s="67"/>
      <c r="BR55" s="67"/>
      <c r="BS55" s="67"/>
      <c r="BT55" s="67"/>
      <c r="BU55" s="67"/>
      <c r="BV55" s="67"/>
      <c r="BW55" s="68"/>
      <c r="BX55" s="66">
        <f>データ!CE7</f>
        <v>20725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7257</v>
      </c>
      <c r="DE55" s="67"/>
      <c r="DF55" s="67"/>
      <c r="DG55" s="67"/>
      <c r="DH55" s="67"/>
      <c r="DI55" s="67"/>
      <c r="DJ55" s="67"/>
      <c r="DK55" s="67"/>
      <c r="DL55" s="67"/>
      <c r="DM55" s="67"/>
      <c r="DN55" s="67"/>
      <c r="DO55" s="67"/>
      <c r="DP55" s="67"/>
      <c r="DQ55" s="67"/>
      <c r="DR55" s="68"/>
      <c r="DS55" s="66">
        <f>データ!CM7</f>
        <v>7262</v>
      </c>
      <c r="DT55" s="67"/>
      <c r="DU55" s="67"/>
      <c r="DV55" s="67"/>
      <c r="DW55" s="67"/>
      <c r="DX55" s="67"/>
      <c r="DY55" s="67"/>
      <c r="DZ55" s="67"/>
      <c r="EA55" s="67"/>
      <c r="EB55" s="67"/>
      <c r="EC55" s="67"/>
      <c r="ED55" s="67"/>
      <c r="EE55" s="67"/>
      <c r="EF55" s="67"/>
      <c r="EG55" s="68"/>
      <c r="EH55" s="66">
        <f>データ!CN7</f>
        <v>7691</v>
      </c>
      <c r="EI55" s="67"/>
      <c r="EJ55" s="67"/>
      <c r="EK55" s="67"/>
      <c r="EL55" s="67"/>
      <c r="EM55" s="67"/>
      <c r="EN55" s="67"/>
      <c r="EO55" s="67"/>
      <c r="EP55" s="67"/>
      <c r="EQ55" s="67"/>
      <c r="ER55" s="67"/>
      <c r="ES55" s="67"/>
      <c r="ET55" s="67"/>
      <c r="EU55" s="67"/>
      <c r="EV55" s="68"/>
      <c r="EW55" s="66">
        <f>データ!CO7</f>
        <v>7816</v>
      </c>
      <c r="EX55" s="67"/>
      <c r="EY55" s="67"/>
      <c r="EZ55" s="67"/>
      <c r="FA55" s="67"/>
      <c r="FB55" s="67"/>
      <c r="FC55" s="67"/>
      <c r="FD55" s="67"/>
      <c r="FE55" s="67"/>
      <c r="FF55" s="67"/>
      <c r="FG55" s="67"/>
      <c r="FH55" s="67"/>
      <c r="FI55" s="67"/>
      <c r="FJ55" s="67"/>
      <c r="FK55" s="68"/>
      <c r="FL55" s="66">
        <f>データ!CP7</f>
        <v>8816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63.6</v>
      </c>
      <c r="GS55" s="70"/>
      <c r="GT55" s="70"/>
      <c r="GU55" s="70"/>
      <c r="GV55" s="70"/>
      <c r="GW55" s="70"/>
      <c r="GX55" s="70"/>
      <c r="GY55" s="70"/>
      <c r="GZ55" s="70"/>
      <c r="HA55" s="70"/>
      <c r="HB55" s="70"/>
      <c r="HC55" s="70"/>
      <c r="HD55" s="70"/>
      <c r="HE55" s="70"/>
      <c r="HF55" s="71"/>
      <c r="HG55" s="69">
        <f>データ!CX7</f>
        <v>62.8</v>
      </c>
      <c r="HH55" s="70"/>
      <c r="HI55" s="70"/>
      <c r="HJ55" s="70"/>
      <c r="HK55" s="70"/>
      <c r="HL55" s="70"/>
      <c r="HM55" s="70"/>
      <c r="HN55" s="70"/>
      <c r="HO55" s="70"/>
      <c r="HP55" s="70"/>
      <c r="HQ55" s="70"/>
      <c r="HR55" s="70"/>
      <c r="HS55" s="70"/>
      <c r="HT55" s="70"/>
      <c r="HU55" s="71"/>
      <c r="HV55" s="69">
        <f>データ!CY7</f>
        <v>71.3</v>
      </c>
      <c r="HW55" s="70"/>
      <c r="HX55" s="70"/>
      <c r="HY55" s="70"/>
      <c r="HZ55" s="70"/>
      <c r="IA55" s="70"/>
      <c r="IB55" s="70"/>
      <c r="IC55" s="70"/>
      <c r="ID55" s="70"/>
      <c r="IE55" s="70"/>
      <c r="IF55" s="70"/>
      <c r="IG55" s="70"/>
      <c r="IH55" s="70"/>
      <c r="II55" s="70"/>
      <c r="IJ55" s="71"/>
      <c r="IK55" s="69">
        <f>データ!CZ7</f>
        <v>78.3</v>
      </c>
      <c r="IL55" s="70"/>
      <c r="IM55" s="70"/>
      <c r="IN55" s="70"/>
      <c r="IO55" s="70"/>
      <c r="IP55" s="70"/>
      <c r="IQ55" s="70"/>
      <c r="IR55" s="70"/>
      <c r="IS55" s="70"/>
      <c r="IT55" s="70"/>
      <c r="IU55" s="70"/>
      <c r="IV55" s="70"/>
      <c r="IW55" s="70"/>
      <c r="IX55" s="70"/>
      <c r="IY55" s="71"/>
      <c r="IZ55" s="69">
        <f>データ!DA7</f>
        <v>86.8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13.5</v>
      </c>
      <c r="KG55" s="70"/>
      <c r="KH55" s="70"/>
      <c r="KI55" s="70"/>
      <c r="KJ55" s="70"/>
      <c r="KK55" s="70"/>
      <c r="KL55" s="70"/>
      <c r="KM55" s="70"/>
      <c r="KN55" s="70"/>
      <c r="KO55" s="70"/>
      <c r="KP55" s="70"/>
      <c r="KQ55" s="70"/>
      <c r="KR55" s="70"/>
      <c r="KS55" s="70"/>
      <c r="KT55" s="71"/>
      <c r="KU55" s="69">
        <f>データ!DI7</f>
        <v>13</v>
      </c>
      <c r="KV55" s="70"/>
      <c r="KW55" s="70"/>
      <c r="KX55" s="70"/>
      <c r="KY55" s="70"/>
      <c r="KZ55" s="70"/>
      <c r="LA55" s="70"/>
      <c r="LB55" s="70"/>
      <c r="LC55" s="70"/>
      <c r="LD55" s="70"/>
      <c r="LE55" s="70"/>
      <c r="LF55" s="70"/>
      <c r="LG55" s="70"/>
      <c r="LH55" s="70"/>
      <c r="LI55" s="71"/>
      <c r="LJ55" s="69">
        <f>データ!DJ7</f>
        <v>13.9</v>
      </c>
      <c r="LK55" s="70"/>
      <c r="LL55" s="70"/>
      <c r="LM55" s="70"/>
      <c r="LN55" s="70"/>
      <c r="LO55" s="70"/>
      <c r="LP55" s="70"/>
      <c r="LQ55" s="70"/>
      <c r="LR55" s="70"/>
      <c r="LS55" s="70"/>
      <c r="LT55" s="70"/>
      <c r="LU55" s="70"/>
      <c r="LV55" s="70"/>
      <c r="LW55" s="70"/>
      <c r="LX55" s="71"/>
      <c r="LY55" s="69">
        <f>データ!DK7</f>
        <v>13.4</v>
      </c>
      <c r="LZ55" s="70"/>
      <c r="MA55" s="70"/>
      <c r="MB55" s="70"/>
      <c r="MC55" s="70"/>
      <c r="MD55" s="70"/>
      <c r="ME55" s="70"/>
      <c r="MF55" s="70"/>
      <c r="MG55" s="70"/>
      <c r="MH55" s="70"/>
      <c r="MI55" s="70"/>
      <c r="MJ55" s="70"/>
      <c r="MK55" s="70"/>
      <c r="ML55" s="70"/>
      <c r="MM55" s="71"/>
      <c r="MN55" s="69">
        <f>データ!DL7</f>
        <v>13.4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29.9</v>
      </c>
      <c r="DH79" s="70"/>
      <c r="DI79" s="70"/>
      <c r="DJ79" s="70"/>
      <c r="DK79" s="70"/>
      <c r="DL79" s="70"/>
      <c r="DM79" s="70"/>
      <c r="DN79" s="70"/>
      <c r="DO79" s="70"/>
      <c r="DP79" s="70"/>
      <c r="DQ79" s="70"/>
      <c r="DR79" s="70"/>
      <c r="DS79" s="70"/>
      <c r="DT79" s="70"/>
      <c r="DU79" s="71"/>
      <c r="DV79" s="69">
        <f>データ!EE7</f>
        <v>31.8</v>
      </c>
      <c r="DW79" s="70"/>
      <c r="DX79" s="70"/>
      <c r="DY79" s="70"/>
      <c r="DZ79" s="70"/>
      <c r="EA79" s="70"/>
      <c r="EB79" s="70"/>
      <c r="EC79" s="70"/>
      <c r="ED79" s="70"/>
      <c r="EE79" s="70"/>
      <c r="EF79" s="70"/>
      <c r="EG79" s="70"/>
      <c r="EH79" s="70"/>
      <c r="EI79" s="70"/>
      <c r="EJ79" s="71"/>
      <c r="EK79" s="69">
        <f>データ!EF7</f>
        <v>31</v>
      </c>
      <c r="EL79" s="70"/>
      <c r="EM79" s="70"/>
      <c r="EN79" s="70"/>
      <c r="EO79" s="70"/>
      <c r="EP79" s="70"/>
      <c r="EQ79" s="70"/>
      <c r="ER79" s="70"/>
      <c r="ES79" s="70"/>
      <c r="ET79" s="70"/>
      <c r="EU79" s="70"/>
      <c r="EV79" s="70"/>
      <c r="EW79" s="70"/>
      <c r="EX79" s="70"/>
      <c r="EY79" s="71"/>
      <c r="EZ79" s="69">
        <f>データ!EG7</f>
        <v>33.299999999999997</v>
      </c>
      <c r="FA79" s="70"/>
      <c r="FB79" s="70"/>
      <c r="FC79" s="70"/>
      <c r="FD79" s="70"/>
      <c r="FE79" s="70"/>
      <c r="FF79" s="70"/>
      <c r="FG79" s="70"/>
      <c r="FH79" s="70"/>
      <c r="FI79" s="70"/>
      <c r="FJ79" s="70"/>
      <c r="FK79" s="70"/>
      <c r="FL79" s="70"/>
      <c r="FM79" s="70"/>
      <c r="FN79" s="71"/>
      <c r="FO79" s="69">
        <f>データ!EH7</f>
        <v>35.9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v>
      </c>
      <c r="GU79" s="70"/>
      <c r="GV79" s="70"/>
      <c r="GW79" s="70"/>
      <c r="GX79" s="70"/>
      <c r="GY79" s="70"/>
      <c r="GZ79" s="70"/>
      <c r="HA79" s="70"/>
      <c r="HB79" s="70"/>
      <c r="HC79" s="70"/>
      <c r="HD79" s="70"/>
      <c r="HE79" s="70"/>
      <c r="HF79" s="70"/>
      <c r="HG79" s="70"/>
      <c r="HH79" s="71"/>
      <c r="HI79" s="69">
        <f>データ!EP7</f>
        <v>73.900000000000006</v>
      </c>
      <c r="HJ79" s="70"/>
      <c r="HK79" s="70"/>
      <c r="HL79" s="70"/>
      <c r="HM79" s="70"/>
      <c r="HN79" s="70"/>
      <c r="HO79" s="70"/>
      <c r="HP79" s="70"/>
      <c r="HQ79" s="70"/>
      <c r="HR79" s="70"/>
      <c r="HS79" s="70"/>
      <c r="HT79" s="70"/>
      <c r="HU79" s="70"/>
      <c r="HV79" s="70"/>
      <c r="HW79" s="71"/>
      <c r="HX79" s="69">
        <f>データ!EQ7</f>
        <v>51.5</v>
      </c>
      <c r="HY79" s="70"/>
      <c r="HZ79" s="70"/>
      <c r="IA79" s="70"/>
      <c r="IB79" s="70"/>
      <c r="IC79" s="70"/>
      <c r="ID79" s="70"/>
      <c r="IE79" s="70"/>
      <c r="IF79" s="70"/>
      <c r="IG79" s="70"/>
      <c r="IH79" s="70"/>
      <c r="II79" s="70"/>
      <c r="IJ79" s="70"/>
      <c r="IK79" s="70"/>
      <c r="IL79" s="71"/>
      <c r="IM79" s="69">
        <f>データ!ER7</f>
        <v>50.5</v>
      </c>
      <c r="IN79" s="70"/>
      <c r="IO79" s="70"/>
      <c r="IP79" s="70"/>
      <c r="IQ79" s="70"/>
      <c r="IR79" s="70"/>
      <c r="IS79" s="70"/>
      <c r="IT79" s="70"/>
      <c r="IU79" s="70"/>
      <c r="IV79" s="70"/>
      <c r="IW79" s="70"/>
      <c r="IX79" s="70"/>
      <c r="IY79" s="70"/>
      <c r="IZ79" s="70"/>
      <c r="JA79" s="71"/>
      <c r="JB79" s="69">
        <f>データ!ES7</f>
        <v>50.7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34316591</v>
      </c>
      <c r="KH79" s="67"/>
      <c r="KI79" s="67"/>
      <c r="KJ79" s="67"/>
      <c r="KK79" s="67"/>
      <c r="KL79" s="67"/>
      <c r="KM79" s="67"/>
      <c r="KN79" s="67"/>
      <c r="KO79" s="67"/>
      <c r="KP79" s="67"/>
      <c r="KQ79" s="67"/>
      <c r="KR79" s="67"/>
      <c r="KS79" s="67"/>
      <c r="KT79" s="67"/>
      <c r="KU79" s="68"/>
      <c r="KV79" s="66">
        <f>データ!FA7</f>
        <v>34928848</v>
      </c>
      <c r="KW79" s="67"/>
      <c r="KX79" s="67"/>
      <c r="KY79" s="67"/>
      <c r="KZ79" s="67"/>
      <c r="LA79" s="67"/>
      <c r="LB79" s="67"/>
      <c r="LC79" s="67"/>
      <c r="LD79" s="67"/>
      <c r="LE79" s="67"/>
      <c r="LF79" s="67"/>
      <c r="LG79" s="67"/>
      <c r="LH79" s="67"/>
      <c r="LI79" s="67"/>
      <c r="LJ79" s="68"/>
      <c r="LK79" s="66">
        <f>データ!FB7</f>
        <v>37968045</v>
      </c>
      <c r="LL79" s="67"/>
      <c r="LM79" s="67"/>
      <c r="LN79" s="67"/>
      <c r="LO79" s="67"/>
      <c r="LP79" s="67"/>
      <c r="LQ79" s="67"/>
      <c r="LR79" s="67"/>
      <c r="LS79" s="67"/>
      <c r="LT79" s="67"/>
      <c r="LU79" s="67"/>
      <c r="LV79" s="67"/>
      <c r="LW79" s="67"/>
      <c r="LX79" s="67"/>
      <c r="LY79" s="68"/>
      <c r="LZ79" s="66">
        <f>データ!FC7</f>
        <v>38870470</v>
      </c>
      <c r="MA79" s="67"/>
      <c r="MB79" s="67"/>
      <c r="MC79" s="67"/>
      <c r="MD79" s="67"/>
      <c r="ME79" s="67"/>
      <c r="MF79" s="67"/>
      <c r="MG79" s="67"/>
      <c r="MH79" s="67"/>
      <c r="MI79" s="67"/>
      <c r="MJ79" s="67"/>
      <c r="MK79" s="67"/>
      <c r="ML79" s="67"/>
      <c r="MM79" s="67"/>
      <c r="MN79" s="68"/>
      <c r="MO79" s="66">
        <f>データ!FD7</f>
        <v>39960939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neToyQtTTjo9VADkNvVtSDEKG15YmxqiUaual9JmjtAkhlTQtOJKhS9ax1I+Bvi9XJoNp/wyx1XHqp6ijfveg==" saltValue="fZUKXp1xMvllxVxyOp3Y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156</v>
      </c>
      <c r="BF5" s="49" t="s">
        <v>146</v>
      </c>
      <c r="BG5" s="49" t="s">
        <v>158</v>
      </c>
      <c r="BH5" s="49" t="s">
        <v>148</v>
      </c>
      <c r="BI5" s="49" t="s">
        <v>149</v>
      </c>
      <c r="BJ5" s="49" t="s">
        <v>150</v>
      </c>
      <c r="BK5" s="49" t="s">
        <v>151</v>
      </c>
      <c r="BL5" s="49" t="s">
        <v>152</v>
      </c>
      <c r="BM5" s="49" t="s">
        <v>153</v>
      </c>
      <c r="BN5" s="49" t="s">
        <v>154</v>
      </c>
      <c r="BO5" s="49" t="s">
        <v>155</v>
      </c>
      <c r="BP5" s="49" t="s">
        <v>145</v>
      </c>
      <c r="BQ5" s="49" t="s">
        <v>159</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159</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160</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24457</v>
      </c>
      <c r="D6" s="50">
        <f t="shared" si="2"/>
        <v>46</v>
      </c>
      <c r="E6" s="50">
        <f t="shared" si="2"/>
        <v>6</v>
      </c>
      <c r="F6" s="50">
        <f t="shared" si="2"/>
        <v>0</v>
      </c>
      <c r="G6" s="50">
        <f t="shared" si="2"/>
        <v>1</v>
      </c>
      <c r="H6" s="147" t="str">
        <f>IF(H8&lt;&gt;I8,H8,"")&amp;IF(I8&lt;&gt;J8,I8,"")&amp;"　"&amp;J8</f>
        <v>青森県南部町　国民健康保険南部町医療センター</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透 訓</v>
      </c>
      <c r="T6" s="50" t="str">
        <f t="shared" si="3"/>
        <v>救</v>
      </c>
      <c r="U6" s="51">
        <f>U8</f>
        <v>16965</v>
      </c>
      <c r="V6" s="51">
        <f>V8</f>
        <v>4909</v>
      </c>
      <c r="W6" s="50" t="str">
        <f>W8</f>
        <v>第２種該当</v>
      </c>
      <c r="X6" s="50" t="str">
        <f t="shared" ref="X6" si="4">X8</f>
        <v>-</v>
      </c>
      <c r="Y6" s="50" t="str">
        <f t="shared" si="3"/>
        <v>１０：１</v>
      </c>
      <c r="Z6" s="51">
        <f t="shared" si="3"/>
        <v>26</v>
      </c>
      <c r="AA6" s="51">
        <f t="shared" si="3"/>
        <v>40</v>
      </c>
      <c r="AB6" s="51" t="str">
        <f t="shared" si="3"/>
        <v>-</v>
      </c>
      <c r="AC6" s="51" t="str">
        <f t="shared" si="3"/>
        <v>-</v>
      </c>
      <c r="AD6" s="51" t="str">
        <f t="shared" si="3"/>
        <v>-</v>
      </c>
      <c r="AE6" s="51">
        <f t="shared" si="3"/>
        <v>66</v>
      </c>
      <c r="AF6" s="51">
        <f t="shared" si="3"/>
        <v>26</v>
      </c>
      <c r="AG6" s="51">
        <f t="shared" si="3"/>
        <v>33</v>
      </c>
      <c r="AH6" s="51">
        <f t="shared" si="3"/>
        <v>59</v>
      </c>
      <c r="AI6" s="52">
        <f>IF(AI8="-",NA(),AI8)</f>
        <v>97.1</v>
      </c>
      <c r="AJ6" s="52">
        <f t="shared" ref="AJ6:AR6" si="5">IF(AJ8="-",NA(),AJ8)</f>
        <v>97.9</v>
      </c>
      <c r="AK6" s="52">
        <f t="shared" si="5"/>
        <v>101.1</v>
      </c>
      <c r="AL6" s="52">
        <f t="shared" si="5"/>
        <v>98</v>
      </c>
      <c r="AM6" s="52">
        <f t="shared" si="5"/>
        <v>89.1</v>
      </c>
      <c r="AN6" s="52">
        <f t="shared" si="5"/>
        <v>97.5</v>
      </c>
      <c r="AO6" s="52">
        <f t="shared" si="5"/>
        <v>97.7</v>
      </c>
      <c r="AP6" s="52">
        <f t="shared" si="5"/>
        <v>100.7</v>
      </c>
      <c r="AQ6" s="52">
        <f t="shared" si="5"/>
        <v>103.6</v>
      </c>
      <c r="AR6" s="52">
        <f t="shared" si="5"/>
        <v>101.9</v>
      </c>
      <c r="AS6" s="52" t="str">
        <f>IF(AS8="-","【-】","【"&amp;SUBSTITUTE(TEXT(AS8,"#,##0.0"),"-","△")&amp;"】")</f>
        <v>【103.5】</v>
      </c>
      <c r="AT6" s="52">
        <f>IF(AT8="-",NA(),AT8)</f>
        <v>85.8</v>
      </c>
      <c r="AU6" s="52">
        <f t="shared" ref="AU6:BC6" si="6">IF(AU8="-",NA(),AU8)</f>
        <v>85.4</v>
      </c>
      <c r="AV6" s="52">
        <f t="shared" si="6"/>
        <v>83.3</v>
      </c>
      <c r="AW6" s="52">
        <f t="shared" si="6"/>
        <v>75.7</v>
      </c>
      <c r="AX6" s="52">
        <f t="shared" si="6"/>
        <v>68</v>
      </c>
      <c r="AY6" s="52">
        <f t="shared" si="6"/>
        <v>77</v>
      </c>
      <c r="AZ6" s="52">
        <f t="shared" si="6"/>
        <v>77.099999999999994</v>
      </c>
      <c r="BA6" s="52">
        <f t="shared" si="6"/>
        <v>73.8</v>
      </c>
      <c r="BB6" s="52">
        <f t="shared" si="6"/>
        <v>75.5</v>
      </c>
      <c r="BC6" s="52">
        <f t="shared" si="6"/>
        <v>74.599999999999994</v>
      </c>
      <c r="BD6" s="52" t="str">
        <f>IF(BD8="-","【-】","【"&amp;SUBSTITUTE(TEXT(BD8,"#,##0.0"),"-","△")&amp;"】")</f>
        <v>【86.4】</v>
      </c>
      <c r="BE6" s="52">
        <f>IF(BE8="-",NA(),BE8)</f>
        <v>82.8</v>
      </c>
      <c r="BF6" s="52">
        <f t="shared" ref="BF6:BN6" si="7">IF(BF8="-",NA(),BF8)</f>
        <v>82.3</v>
      </c>
      <c r="BG6" s="52">
        <f t="shared" si="7"/>
        <v>80</v>
      </c>
      <c r="BH6" s="52">
        <f t="shared" si="7"/>
        <v>73.2</v>
      </c>
      <c r="BI6" s="52">
        <f t="shared" si="7"/>
        <v>66.400000000000006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92.5</v>
      </c>
      <c r="BQ6" s="52">
        <f t="shared" ref="BQ6:BY6" si="8">IF(BQ8="-",NA(),BQ8)</f>
        <v>89.7</v>
      </c>
      <c r="BR6" s="52">
        <f t="shared" si="8"/>
        <v>92.3</v>
      </c>
      <c r="BS6" s="52">
        <f t="shared" si="8"/>
        <v>77</v>
      </c>
      <c r="BT6" s="52">
        <f t="shared" si="8"/>
        <v>72.400000000000006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20988</v>
      </c>
      <c r="CB6" s="53">
        <f t="shared" ref="CB6:CJ6" si="9">IF(CB8="-",NA(),CB8)</f>
        <v>21128</v>
      </c>
      <c r="CC6" s="53">
        <f t="shared" si="9"/>
        <v>21001</v>
      </c>
      <c r="CD6" s="53">
        <f t="shared" si="9"/>
        <v>21129</v>
      </c>
      <c r="CE6" s="53">
        <f t="shared" si="9"/>
        <v>20725</v>
      </c>
      <c r="CF6" s="53">
        <f t="shared" si="9"/>
        <v>25711</v>
      </c>
      <c r="CG6" s="53">
        <f t="shared" si="9"/>
        <v>26415</v>
      </c>
      <c r="CH6" s="53">
        <f t="shared" si="9"/>
        <v>27227</v>
      </c>
      <c r="CI6" s="53">
        <f t="shared" si="9"/>
        <v>28176</v>
      </c>
      <c r="CJ6" s="53">
        <f t="shared" si="9"/>
        <v>29348</v>
      </c>
      <c r="CK6" s="52" t="str">
        <f>IF(CK8="-","【-】","【"&amp;SUBSTITUTE(TEXT(CK8,"#,##0"),"-","△")&amp;"】")</f>
        <v>【61,837】</v>
      </c>
      <c r="CL6" s="53">
        <f>IF(CL8="-",NA(),CL8)</f>
        <v>7257</v>
      </c>
      <c r="CM6" s="53">
        <f t="shared" ref="CM6:CU6" si="10">IF(CM8="-",NA(),CM8)</f>
        <v>7262</v>
      </c>
      <c r="CN6" s="53">
        <f t="shared" si="10"/>
        <v>7691</v>
      </c>
      <c r="CO6" s="53">
        <f t="shared" si="10"/>
        <v>7816</v>
      </c>
      <c r="CP6" s="53">
        <f t="shared" si="10"/>
        <v>8816</v>
      </c>
      <c r="CQ6" s="53">
        <f t="shared" si="10"/>
        <v>9060</v>
      </c>
      <c r="CR6" s="53">
        <f t="shared" si="10"/>
        <v>9135</v>
      </c>
      <c r="CS6" s="53">
        <f t="shared" si="10"/>
        <v>9509</v>
      </c>
      <c r="CT6" s="53">
        <f t="shared" si="10"/>
        <v>9548</v>
      </c>
      <c r="CU6" s="53">
        <f t="shared" si="10"/>
        <v>9992</v>
      </c>
      <c r="CV6" s="52" t="str">
        <f>IF(CV8="-","【-】","【"&amp;SUBSTITUTE(TEXT(CV8,"#,##0"),"-","△")&amp;"】")</f>
        <v>【17,600】</v>
      </c>
      <c r="CW6" s="52">
        <f>IF(CW8="-",NA(),CW8)</f>
        <v>63.6</v>
      </c>
      <c r="CX6" s="52">
        <f t="shared" ref="CX6:DF6" si="11">IF(CX8="-",NA(),CX8)</f>
        <v>62.8</v>
      </c>
      <c r="CY6" s="52">
        <f t="shared" si="11"/>
        <v>71.3</v>
      </c>
      <c r="CZ6" s="52">
        <f t="shared" si="11"/>
        <v>78.3</v>
      </c>
      <c r="DA6" s="52">
        <f t="shared" si="11"/>
        <v>86.8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13.5</v>
      </c>
      <c r="DI6" s="52">
        <f t="shared" ref="DI6:DQ6" si="12">IF(DI8="-",NA(),DI8)</f>
        <v>13</v>
      </c>
      <c r="DJ6" s="52">
        <f t="shared" si="12"/>
        <v>13.9</v>
      </c>
      <c r="DK6" s="52">
        <f t="shared" si="12"/>
        <v>13.4</v>
      </c>
      <c r="DL6" s="52">
        <f t="shared" si="12"/>
        <v>13.4</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29.9</v>
      </c>
      <c r="EE6" s="52">
        <f t="shared" ref="EE6:EM6" si="14">IF(EE8="-",NA(),EE8)</f>
        <v>31.8</v>
      </c>
      <c r="EF6" s="52">
        <f t="shared" si="14"/>
        <v>31</v>
      </c>
      <c r="EG6" s="52">
        <f t="shared" si="14"/>
        <v>33.299999999999997</v>
      </c>
      <c r="EH6" s="52">
        <f t="shared" si="14"/>
        <v>35.9</v>
      </c>
      <c r="EI6" s="52">
        <f t="shared" si="14"/>
        <v>56.1</v>
      </c>
      <c r="EJ6" s="52">
        <f t="shared" si="14"/>
        <v>56.4</v>
      </c>
      <c r="EK6" s="52">
        <f t="shared" si="14"/>
        <v>56.9</v>
      </c>
      <c r="EL6" s="52">
        <f t="shared" si="14"/>
        <v>58.3</v>
      </c>
      <c r="EM6" s="52">
        <f t="shared" si="14"/>
        <v>59.2</v>
      </c>
      <c r="EN6" s="52" t="str">
        <f>IF(EN8="-","【-】","【"&amp;SUBSTITUTE(TEXT(EN8,"#,##0.0"),"-","△")&amp;"】")</f>
        <v>【56.4】</v>
      </c>
      <c r="EO6" s="52">
        <f>IF(EO8="-",NA(),EO8)</f>
        <v>73</v>
      </c>
      <c r="EP6" s="52">
        <f t="shared" ref="EP6:EX6" si="15">IF(EP8="-",NA(),EP8)</f>
        <v>73.900000000000006</v>
      </c>
      <c r="EQ6" s="52">
        <f t="shared" si="15"/>
        <v>51.5</v>
      </c>
      <c r="ER6" s="52">
        <f t="shared" si="15"/>
        <v>50.5</v>
      </c>
      <c r="ES6" s="52">
        <f t="shared" si="15"/>
        <v>50.7</v>
      </c>
      <c r="ET6" s="52">
        <f t="shared" si="15"/>
        <v>73.2</v>
      </c>
      <c r="EU6" s="52">
        <f t="shared" si="15"/>
        <v>73.400000000000006</v>
      </c>
      <c r="EV6" s="52">
        <f t="shared" si="15"/>
        <v>72.5</v>
      </c>
      <c r="EW6" s="52">
        <f t="shared" si="15"/>
        <v>72.3</v>
      </c>
      <c r="EX6" s="52">
        <f t="shared" si="15"/>
        <v>72</v>
      </c>
      <c r="EY6" s="52" t="str">
        <f>IF(EY8="-","【-】","【"&amp;SUBSTITUTE(TEXT(EY8,"#,##0.0"),"-","△")&amp;"】")</f>
        <v>【70.7】</v>
      </c>
      <c r="EZ6" s="53">
        <f>IF(EZ8="-",NA(),EZ8)</f>
        <v>34316591</v>
      </c>
      <c r="FA6" s="53">
        <f t="shared" ref="FA6:FI6" si="16">IF(FA8="-",NA(),FA8)</f>
        <v>34928848</v>
      </c>
      <c r="FB6" s="53">
        <f t="shared" si="16"/>
        <v>37968045</v>
      </c>
      <c r="FC6" s="53">
        <f t="shared" si="16"/>
        <v>38870470</v>
      </c>
      <c r="FD6" s="53">
        <f t="shared" si="16"/>
        <v>39960939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162</v>
      </c>
      <c r="B7" s="50">
        <f t="shared" ref="B7:AH7" si="17">B8</f>
        <v>2022</v>
      </c>
      <c r="C7" s="50">
        <f t="shared" si="17"/>
        <v>24457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透 訓</v>
      </c>
      <c r="T7" s="50" t="str">
        <f t="shared" si="17"/>
        <v>救</v>
      </c>
      <c r="U7" s="51">
        <f>U8</f>
        <v>16965</v>
      </c>
      <c r="V7" s="51">
        <f>V8</f>
        <v>4909</v>
      </c>
      <c r="W7" s="50" t="str">
        <f>W8</f>
        <v>第２種該当</v>
      </c>
      <c r="X7" s="50" t="str">
        <f t="shared" si="17"/>
        <v>-</v>
      </c>
      <c r="Y7" s="50" t="str">
        <f t="shared" si="17"/>
        <v>１０：１</v>
      </c>
      <c r="Z7" s="51">
        <f t="shared" si="17"/>
        <v>26</v>
      </c>
      <c r="AA7" s="51">
        <f t="shared" si="17"/>
        <v>40</v>
      </c>
      <c r="AB7" s="51" t="str">
        <f t="shared" si="17"/>
        <v>-</v>
      </c>
      <c r="AC7" s="51" t="str">
        <f t="shared" si="17"/>
        <v>-</v>
      </c>
      <c r="AD7" s="51" t="str">
        <f t="shared" si="17"/>
        <v>-</v>
      </c>
      <c r="AE7" s="51">
        <f t="shared" si="17"/>
        <v>66</v>
      </c>
      <c r="AF7" s="51">
        <f t="shared" si="17"/>
        <v>26</v>
      </c>
      <c r="AG7" s="51">
        <f t="shared" si="17"/>
        <v>33</v>
      </c>
      <c r="AH7" s="51">
        <f t="shared" si="17"/>
        <v>59</v>
      </c>
      <c r="AI7" s="52">
        <f>AI8</f>
        <v>97.1</v>
      </c>
      <c r="AJ7" s="52">
        <f t="shared" ref="AJ7:AR7" si="18">AJ8</f>
        <v>97.9</v>
      </c>
      <c r="AK7" s="52">
        <f t="shared" si="18"/>
        <v>101.1</v>
      </c>
      <c r="AL7" s="52">
        <f t="shared" si="18"/>
        <v>98</v>
      </c>
      <c r="AM7" s="52">
        <f t="shared" si="18"/>
        <v>89.1</v>
      </c>
      <c r="AN7" s="52">
        <f t="shared" si="18"/>
        <v>97.5</v>
      </c>
      <c r="AO7" s="52">
        <f t="shared" si="18"/>
        <v>97.7</v>
      </c>
      <c r="AP7" s="52">
        <f t="shared" si="18"/>
        <v>100.7</v>
      </c>
      <c r="AQ7" s="52">
        <f t="shared" si="18"/>
        <v>103.6</v>
      </c>
      <c r="AR7" s="52">
        <f t="shared" si="18"/>
        <v>101.9</v>
      </c>
      <c r="AS7" s="52"/>
      <c r="AT7" s="52">
        <f>AT8</f>
        <v>85.8</v>
      </c>
      <c r="AU7" s="52">
        <f t="shared" ref="AU7:BC7" si="19">AU8</f>
        <v>85.4</v>
      </c>
      <c r="AV7" s="52">
        <f t="shared" si="19"/>
        <v>83.3</v>
      </c>
      <c r="AW7" s="52">
        <f t="shared" si="19"/>
        <v>75.7</v>
      </c>
      <c r="AX7" s="52">
        <f t="shared" si="19"/>
        <v>68</v>
      </c>
      <c r="AY7" s="52">
        <f t="shared" si="19"/>
        <v>77</v>
      </c>
      <c r="AZ7" s="52">
        <f t="shared" si="19"/>
        <v>77.099999999999994</v>
      </c>
      <c r="BA7" s="52">
        <f t="shared" si="19"/>
        <v>73.8</v>
      </c>
      <c r="BB7" s="52">
        <f t="shared" si="19"/>
        <v>75.5</v>
      </c>
      <c r="BC7" s="52">
        <f t="shared" si="19"/>
        <v>74.599999999999994</v>
      </c>
      <c r="BD7" s="52"/>
      <c r="BE7" s="52">
        <f>BE8</f>
        <v>82.8</v>
      </c>
      <c r="BF7" s="52">
        <f t="shared" ref="BF7:BN7" si="20">BF8</f>
        <v>82.3</v>
      </c>
      <c r="BG7" s="52">
        <f t="shared" si="20"/>
        <v>80</v>
      </c>
      <c r="BH7" s="52">
        <f t="shared" si="20"/>
        <v>73.2</v>
      </c>
      <c r="BI7" s="52">
        <f t="shared" si="20"/>
        <v>66.400000000000006</v>
      </c>
      <c r="BJ7" s="52">
        <f t="shared" si="20"/>
        <v>73.2</v>
      </c>
      <c r="BK7" s="52">
        <f t="shared" si="20"/>
        <v>73.2</v>
      </c>
      <c r="BL7" s="52">
        <f t="shared" si="20"/>
        <v>69.900000000000006</v>
      </c>
      <c r="BM7" s="52">
        <f t="shared" si="20"/>
        <v>71.599999999999994</v>
      </c>
      <c r="BN7" s="52">
        <f t="shared" si="20"/>
        <v>70.8</v>
      </c>
      <c r="BO7" s="52"/>
      <c r="BP7" s="52">
        <f>BP8</f>
        <v>92.5</v>
      </c>
      <c r="BQ7" s="52">
        <f t="shared" ref="BQ7:BY7" si="21">BQ8</f>
        <v>89.7</v>
      </c>
      <c r="BR7" s="52">
        <f t="shared" si="21"/>
        <v>92.3</v>
      </c>
      <c r="BS7" s="52">
        <f t="shared" si="21"/>
        <v>77</v>
      </c>
      <c r="BT7" s="52">
        <f t="shared" si="21"/>
        <v>72.400000000000006</v>
      </c>
      <c r="BU7" s="52">
        <f t="shared" si="21"/>
        <v>66.900000000000006</v>
      </c>
      <c r="BV7" s="52">
        <f t="shared" si="21"/>
        <v>66.099999999999994</v>
      </c>
      <c r="BW7" s="52">
        <f t="shared" si="21"/>
        <v>62.3</v>
      </c>
      <c r="BX7" s="52">
        <f t="shared" si="21"/>
        <v>62.1</v>
      </c>
      <c r="BY7" s="52">
        <f t="shared" si="21"/>
        <v>60.2</v>
      </c>
      <c r="BZ7" s="52"/>
      <c r="CA7" s="53">
        <f>CA8</f>
        <v>20988</v>
      </c>
      <c r="CB7" s="53">
        <f t="shared" ref="CB7:CJ7" si="22">CB8</f>
        <v>21128</v>
      </c>
      <c r="CC7" s="53">
        <f t="shared" si="22"/>
        <v>21001</v>
      </c>
      <c r="CD7" s="53">
        <f t="shared" si="22"/>
        <v>21129</v>
      </c>
      <c r="CE7" s="53">
        <f t="shared" si="22"/>
        <v>20725</v>
      </c>
      <c r="CF7" s="53">
        <f t="shared" si="22"/>
        <v>25711</v>
      </c>
      <c r="CG7" s="53">
        <f t="shared" si="22"/>
        <v>26415</v>
      </c>
      <c r="CH7" s="53">
        <f t="shared" si="22"/>
        <v>27227</v>
      </c>
      <c r="CI7" s="53">
        <f t="shared" si="22"/>
        <v>28176</v>
      </c>
      <c r="CJ7" s="53">
        <f t="shared" si="22"/>
        <v>29348</v>
      </c>
      <c r="CK7" s="52"/>
      <c r="CL7" s="53">
        <f>CL8</f>
        <v>7257</v>
      </c>
      <c r="CM7" s="53">
        <f t="shared" ref="CM7:CU7" si="23">CM8</f>
        <v>7262</v>
      </c>
      <c r="CN7" s="53">
        <f t="shared" si="23"/>
        <v>7691</v>
      </c>
      <c r="CO7" s="53">
        <f t="shared" si="23"/>
        <v>7816</v>
      </c>
      <c r="CP7" s="53">
        <f t="shared" si="23"/>
        <v>8816</v>
      </c>
      <c r="CQ7" s="53">
        <f t="shared" si="23"/>
        <v>9060</v>
      </c>
      <c r="CR7" s="53">
        <f t="shared" si="23"/>
        <v>9135</v>
      </c>
      <c r="CS7" s="53">
        <f t="shared" si="23"/>
        <v>9509</v>
      </c>
      <c r="CT7" s="53">
        <f t="shared" si="23"/>
        <v>9548</v>
      </c>
      <c r="CU7" s="53">
        <f t="shared" si="23"/>
        <v>9992</v>
      </c>
      <c r="CV7" s="52"/>
      <c r="CW7" s="52">
        <f>CW8</f>
        <v>63.6</v>
      </c>
      <c r="CX7" s="52">
        <f t="shared" ref="CX7:DF7" si="24">CX8</f>
        <v>62.8</v>
      </c>
      <c r="CY7" s="52">
        <f t="shared" si="24"/>
        <v>71.3</v>
      </c>
      <c r="CZ7" s="52">
        <f t="shared" si="24"/>
        <v>78.3</v>
      </c>
      <c r="DA7" s="52">
        <f t="shared" si="24"/>
        <v>86.8</v>
      </c>
      <c r="DB7" s="52">
        <f t="shared" si="24"/>
        <v>71.099999999999994</v>
      </c>
      <c r="DC7" s="52">
        <f t="shared" si="24"/>
        <v>72</v>
      </c>
      <c r="DD7" s="52">
        <f t="shared" si="24"/>
        <v>77.7</v>
      </c>
      <c r="DE7" s="52">
        <f t="shared" si="24"/>
        <v>75.7</v>
      </c>
      <c r="DF7" s="52">
        <f t="shared" si="24"/>
        <v>75.400000000000006</v>
      </c>
      <c r="DG7" s="52"/>
      <c r="DH7" s="52">
        <f>DH8</f>
        <v>13.5</v>
      </c>
      <c r="DI7" s="52">
        <f t="shared" ref="DI7:DQ7" si="25">DI8</f>
        <v>13</v>
      </c>
      <c r="DJ7" s="52">
        <f t="shared" si="25"/>
        <v>13.9</v>
      </c>
      <c r="DK7" s="52">
        <f t="shared" si="25"/>
        <v>13.4</v>
      </c>
      <c r="DL7" s="52">
        <f t="shared" si="25"/>
        <v>13.4</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29.9</v>
      </c>
      <c r="EE7" s="52">
        <f t="shared" ref="EE7:EM7" si="27">EE8</f>
        <v>31.8</v>
      </c>
      <c r="EF7" s="52">
        <f t="shared" si="27"/>
        <v>31</v>
      </c>
      <c r="EG7" s="52">
        <f t="shared" si="27"/>
        <v>33.299999999999997</v>
      </c>
      <c r="EH7" s="52">
        <f t="shared" si="27"/>
        <v>35.9</v>
      </c>
      <c r="EI7" s="52">
        <f t="shared" si="27"/>
        <v>56.1</v>
      </c>
      <c r="EJ7" s="52">
        <f t="shared" si="27"/>
        <v>56.4</v>
      </c>
      <c r="EK7" s="52">
        <f t="shared" si="27"/>
        <v>56.9</v>
      </c>
      <c r="EL7" s="52">
        <f t="shared" si="27"/>
        <v>58.3</v>
      </c>
      <c r="EM7" s="52">
        <f t="shared" si="27"/>
        <v>59.2</v>
      </c>
      <c r="EN7" s="52"/>
      <c r="EO7" s="52">
        <f>EO8</f>
        <v>73</v>
      </c>
      <c r="EP7" s="52">
        <f t="shared" ref="EP7:EX7" si="28">EP8</f>
        <v>73.900000000000006</v>
      </c>
      <c r="EQ7" s="52">
        <f t="shared" si="28"/>
        <v>51.5</v>
      </c>
      <c r="ER7" s="52">
        <f t="shared" si="28"/>
        <v>50.5</v>
      </c>
      <c r="ES7" s="52">
        <f t="shared" si="28"/>
        <v>50.7</v>
      </c>
      <c r="ET7" s="52">
        <f t="shared" si="28"/>
        <v>73.2</v>
      </c>
      <c r="EU7" s="52">
        <f t="shared" si="28"/>
        <v>73.400000000000006</v>
      </c>
      <c r="EV7" s="52">
        <f t="shared" si="28"/>
        <v>72.5</v>
      </c>
      <c r="EW7" s="52">
        <f t="shared" si="28"/>
        <v>72.3</v>
      </c>
      <c r="EX7" s="52">
        <f t="shared" si="28"/>
        <v>72</v>
      </c>
      <c r="EY7" s="52"/>
      <c r="EZ7" s="53">
        <f>EZ8</f>
        <v>34316591</v>
      </c>
      <c r="FA7" s="53">
        <f t="shared" ref="FA7:FI7" si="29">FA8</f>
        <v>34928848</v>
      </c>
      <c r="FB7" s="53">
        <f t="shared" si="29"/>
        <v>37968045</v>
      </c>
      <c r="FC7" s="53">
        <f t="shared" si="29"/>
        <v>38870470</v>
      </c>
      <c r="FD7" s="53">
        <f t="shared" si="29"/>
        <v>39960939</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24457</v>
      </c>
      <c r="D8" s="55">
        <v>46</v>
      </c>
      <c r="E8" s="55">
        <v>6</v>
      </c>
      <c r="F8" s="55">
        <v>0</v>
      </c>
      <c r="G8" s="55">
        <v>1</v>
      </c>
      <c r="H8" s="55" t="s">
        <v>163</v>
      </c>
      <c r="I8" s="55" t="s">
        <v>164</v>
      </c>
      <c r="J8" s="55" t="s">
        <v>165</v>
      </c>
      <c r="K8" s="55" t="s">
        <v>166</v>
      </c>
      <c r="L8" s="55" t="s">
        <v>167</v>
      </c>
      <c r="M8" s="55" t="s">
        <v>168</v>
      </c>
      <c r="N8" s="55" t="s">
        <v>169</v>
      </c>
      <c r="O8" s="55" t="s">
        <v>170</v>
      </c>
      <c r="P8" s="55" t="s">
        <v>171</v>
      </c>
      <c r="Q8" s="56">
        <v>11</v>
      </c>
      <c r="R8" s="55" t="s">
        <v>40</v>
      </c>
      <c r="S8" s="55" t="s">
        <v>172</v>
      </c>
      <c r="T8" s="55" t="s">
        <v>173</v>
      </c>
      <c r="U8" s="56">
        <v>16965</v>
      </c>
      <c r="V8" s="56">
        <v>4909</v>
      </c>
      <c r="W8" s="55" t="s">
        <v>174</v>
      </c>
      <c r="X8" s="55" t="s">
        <v>40</v>
      </c>
      <c r="Y8" s="57" t="s">
        <v>175</v>
      </c>
      <c r="Z8" s="56">
        <v>26</v>
      </c>
      <c r="AA8" s="56">
        <v>40</v>
      </c>
      <c r="AB8" s="56" t="s">
        <v>40</v>
      </c>
      <c r="AC8" s="56" t="s">
        <v>40</v>
      </c>
      <c r="AD8" s="56" t="s">
        <v>40</v>
      </c>
      <c r="AE8" s="56">
        <v>66</v>
      </c>
      <c r="AF8" s="56">
        <v>26</v>
      </c>
      <c r="AG8" s="56">
        <v>33</v>
      </c>
      <c r="AH8" s="56">
        <v>59</v>
      </c>
      <c r="AI8" s="58">
        <v>97.1</v>
      </c>
      <c r="AJ8" s="58">
        <v>97.9</v>
      </c>
      <c r="AK8" s="58">
        <v>101.1</v>
      </c>
      <c r="AL8" s="58">
        <v>98</v>
      </c>
      <c r="AM8" s="58">
        <v>89.1</v>
      </c>
      <c r="AN8" s="58">
        <v>97.5</v>
      </c>
      <c r="AO8" s="58">
        <v>97.7</v>
      </c>
      <c r="AP8" s="58">
        <v>100.7</v>
      </c>
      <c r="AQ8" s="58">
        <v>103.6</v>
      </c>
      <c r="AR8" s="58">
        <v>101.9</v>
      </c>
      <c r="AS8" s="58">
        <v>103.5</v>
      </c>
      <c r="AT8" s="58">
        <v>85.8</v>
      </c>
      <c r="AU8" s="58">
        <v>85.4</v>
      </c>
      <c r="AV8" s="58">
        <v>83.3</v>
      </c>
      <c r="AW8" s="58">
        <v>75.7</v>
      </c>
      <c r="AX8" s="58">
        <v>68</v>
      </c>
      <c r="AY8" s="58">
        <v>77</v>
      </c>
      <c r="AZ8" s="58">
        <v>77.099999999999994</v>
      </c>
      <c r="BA8" s="58">
        <v>73.8</v>
      </c>
      <c r="BB8" s="58">
        <v>75.5</v>
      </c>
      <c r="BC8" s="58">
        <v>74.599999999999994</v>
      </c>
      <c r="BD8" s="58">
        <v>86.4</v>
      </c>
      <c r="BE8" s="59">
        <v>82.8</v>
      </c>
      <c r="BF8" s="59">
        <v>82.3</v>
      </c>
      <c r="BG8" s="59">
        <v>80</v>
      </c>
      <c r="BH8" s="59">
        <v>73.2</v>
      </c>
      <c r="BI8" s="59">
        <v>66.400000000000006</v>
      </c>
      <c r="BJ8" s="59">
        <v>73.2</v>
      </c>
      <c r="BK8" s="59">
        <v>73.2</v>
      </c>
      <c r="BL8" s="59">
        <v>69.900000000000006</v>
      </c>
      <c r="BM8" s="59">
        <v>71.599999999999994</v>
      </c>
      <c r="BN8" s="59">
        <v>70.8</v>
      </c>
      <c r="BO8" s="59">
        <v>83.7</v>
      </c>
      <c r="BP8" s="58">
        <v>92.5</v>
      </c>
      <c r="BQ8" s="58">
        <v>89.7</v>
      </c>
      <c r="BR8" s="58">
        <v>92.3</v>
      </c>
      <c r="BS8" s="58">
        <v>77</v>
      </c>
      <c r="BT8" s="58">
        <v>72.400000000000006</v>
      </c>
      <c r="BU8" s="58">
        <v>66.900000000000006</v>
      </c>
      <c r="BV8" s="58">
        <v>66.099999999999994</v>
      </c>
      <c r="BW8" s="58">
        <v>62.3</v>
      </c>
      <c r="BX8" s="58">
        <v>62.1</v>
      </c>
      <c r="BY8" s="58">
        <v>60.2</v>
      </c>
      <c r="BZ8" s="58">
        <v>66.8</v>
      </c>
      <c r="CA8" s="59">
        <v>20988</v>
      </c>
      <c r="CB8" s="59">
        <v>21128</v>
      </c>
      <c r="CC8" s="59">
        <v>21001</v>
      </c>
      <c r="CD8" s="59">
        <v>21129</v>
      </c>
      <c r="CE8" s="59">
        <v>20725</v>
      </c>
      <c r="CF8" s="59">
        <v>25711</v>
      </c>
      <c r="CG8" s="59">
        <v>26415</v>
      </c>
      <c r="CH8" s="59">
        <v>27227</v>
      </c>
      <c r="CI8" s="59">
        <v>28176</v>
      </c>
      <c r="CJ8" s="59">
        <v>29348</v>
      </c>
      <c r="CK8" s="58">
        <v>61837</v>
      </c>
      <c r="CL8" s="59">
        <v>7257</v>
      </c>
      <c r="CM8" s="59">
        <v>7262</v>
      </c>
      <c r="CN8" s="59">
        <v>7691</v>
      </c>
      <c r="CO8" s="59">
        <v>7816</v>
      </c>
      <c r="CP8" s="59">
        <v>8816</v>
      </c>
      <c r="CQ8" s="59">
        <v>9060</v>
      </c>
      <c r="CR8" s="59">
        <v>9135</v>
      </c>
      <c r="CS8" s="59">
        <v>9509</v>
      </c>
      <c r="CT8" s="59">
        <v>9548</v>
      </c>
      <c r="CU8" s="59">
        <v>9992</v>
      </c>
      <c r="CV8" s="58">
        <v>17600</v>
      </c>
      <c r="CW8" s="59">
        <v>63.6</v>
      </c>
      <c r="CX8" s="59">
        <v>62.8</v>
      </c>
      <c r="CY8" s="59">
        <v>71.3</v>
      </c>
      <c r="CZ8" s="59">
        <v>78.3</v>
      </c>
      <c r="DA8" s="59">
        <v>86.8</v>
      </c>
      <c r="DB8" s="59">
        <v>71.099999999999994</v>
      </c>
      <c r="DC8" s="59">
        <v>72</v>
      </c>
      <c r="DD8" s="59">
        <v>77.7</v>
      </c>
      <c r="DE8" s="59">
        <v>75.7</v>
      </c>
      <c r="DF8" s="59">
        <v>75.400000000000006</v>
      </c>
      <c r="DG8" s="59">
        <v>55.6</v>
      </c>
      <c r="DH8" s="59">
        <v>13.5</v>
      </c>
      <c r="DI8" s="59">
        <v>13</v>
      </c>
      <c r="DJ8" s="59">
        <v>13.9</v>
      </c>
      <c r="DK8" s="59">
        <v>13.4</v>
      </c>
      <c r="DL8" s="59">
        <v>13.4</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29.9</v>
      </c>
      <c r="EE8" s="58">
        <v>31.8</v>
      </c>
      <c r="EF8" s="58">
        <v>31</v>
      </c>
      <c r="EG8" s="58">
        <v>33.299999999999997</v>
      </c>
      <c r="EH8" s="58">
        <v>35.9</v>
      </c>
      <c r="EI8" s="58">
        <v>56.1</v>
      </c>
      <c r="EJ8" s="58">
        <v>56.4</v>
      </c>
      <c r="EK8" s="58">
        <v>56.9</v>
      </c>
      <c r="EL8" s="58">
        <v>58.3</v>
      </c>
      <c r="EM8" s="58">
        <v>59.2</v>
      </c>
      <c r="EN8" s="58">
        <v>56.4</v>
      </c>
      <c r="EO8" s="58">
        <v>73</v>
      </c>
      <c r="EP8" s="58">
        <v>73.900000000000006</v>
      </c>
      <c r="EQ8" s="58">
        <v>51.5</v>
      </c>
      <c r="ER8" s="58">
        <v>50.5</v>
      </c>
      <c r="ES8" s="58">
        <v>50.7</v>
      </c>
      <c r="ET8" s="58">
        <v>73.2</v>
      </c>
      <c r="EU8" s="58">
        <v>73.400000000000006</v>
      </c>
      <c r="EV8" s="58">
        <v>72.5</v>
      </c>
      <c r="EW8" s="58">
        <v>72.3</v>
      </c>
      <c r="EX8" s="58">
        <v>72</v>
      </c>
      <c r="EY8" s="58">
        <v>70.7</v>
      </c>
      <c r="EZ8" s="59">
        <v>34316591</v>
      </c>
      <c r="FA8" s="59">
        <v>34928848</v>
      </c>
      <c r="FB8" s="59">
        <v>37968045</v>
      </c>
      <c r="FC8" s="59">
        <v>38870470</v>
      </c>
      <c r="FD8" s="59">
        <v>39960939</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2024-01-27T05:06:54Z</cp:lastPrinted>
  <dcterms:created xsi:type="dcterms:W3CDTF">2023-12-20T05:04:03Z</dcterms:created>
  <dcterms:modified xsi:type="dcterms:W3CDTF">2024-02-09T07:28:43Z</dcterms:modified>
  <cp:category/>
</cp:coreProperties>
</file>