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1 総務課\2 経理ﾁｰﾑ\02-2 経営比較分析表関係\R6\070122【財政課131〆】【県市町村課25（水）17時〆】公営企業に係る経営比較分析表（令和5年度決算）の分析等について（依頼）\R6提出\"/>
    </mc:Choice>
  </mc:AlternateContent>
  <workbookProtection workbookAlgorithmName="SHA-512" workbookHashValue="HFJtuzvwz9yMIrzLMzoWdAcLlOTyJ+c3wkx3KID9t+w+/IvLXFyh76n7mXSAPI/KBP1O3/UHrCO7QcpkM6gNyQ==" workbookSaltValue="ob2ZZZkpldLW2Jdly0xND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<sst xmlns="http://schemas.openxmlformats.org/spreadsheetml/2006/main" count="228" uniqueCount="113">
  <si>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</si>
  <si>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</si>
  <si>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</si>
  <si>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</si>
  <si>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</si>
  <si>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</si>
  <si>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</si>
  <si>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</si>
  <si>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</si>
  <si>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</si>
  <si>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</si>
  <si>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</si>
  <si>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</si>
  <si>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</si>
  <si>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</si>
  <si>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</si>
  <si>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</si>
  <si>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</si>
  <si>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</si>
  <si>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</si>
  <si>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</si>
  <si>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</si>
  <si>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</si>
  <si>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</si>
  <si>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</si>
  <si>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</si>
  <si>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</si>
  <si>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</si>
  <si>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</si>
  <si>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</si>
  <si>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</si>
  <si>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</si>
  <si>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</si>
  <si>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</si>
  <si>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</si>
  <si>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</si>
  <si>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</si>
  <si>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</si>
  <si>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</si>
  <si>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</si>
  <si>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</si>
  <si>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</si>
  <si>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</si>
  <si>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</si>
  <si>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</si>
  <si>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</si>
  <si>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</si>
  <si>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</si>
  <si>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</si>
  <si>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</si>
  <si>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</si>
  <si>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</si>
  <si>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</si>
  <si>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</si>
  <si>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</si>
  <si>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</si>
  <si>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</si>
  <si>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</si>
  <si>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</si>
  <si>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</si>
  <si>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</si>
  <si>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</si>
  <si>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</si>
  <si>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</si>
  <si>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</si>
  <si>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</si>
  <si>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</si>
  <si>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</si>
  <si>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</si>
  <si>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</si>
  <si>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</si>
  <si>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</si>
  <si>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</si>
  <si>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</si>
  <si>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</si>
  <si>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</si>
  <si>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</si>
  <si>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</si>
  <si>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</si>
  <si>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</si>
  <si>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</si>
  <si>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</si>
  <si>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</si>
  <si>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</si>
  <si>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</si>
  <si>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</si>
  <si>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</si>
  <si>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</si>
  <si>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</si>
  <si>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</si>
  <si>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</si>
  <si>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</si>
  <si>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</si>
  <si>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</si>
  <si>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</si>
  <si>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</si>
  <si>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</si>
  <si>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</si>
  <si>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</si>
  <si>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</si>
  <si>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</si>
  <si>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</si>
  <si>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</si>
  <si>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</si>
  <si>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</si>
  <si>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</si>
  <si>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</si>
  <si>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</si>
  <si>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</si>
  <si>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</si>
  <si>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固定資産の大半を占める施設や管路などは昭和50年代に取得したものが多いことから「①有形固定資産償却率」「②管路経年化率」は上昇傾向が継続しているとともに、類似団体平均値より高い水準にある。「③管路更新率」は青森市水道経営プラン（2019～2028）で掲げる1％以上の更新目標を継続して達成しており、類似団体平均値と比較しても高い水準である。
</t>
    <phoneticPr fontId="4"/>
  </si>
  <si>
    <t xml:space="preserve">　本市の水道事業は、経営の健全性を示す指標の一部が改善し、概ね健全な経営を維持してしている。
　しかし、施設や管路の老朽化を示す指標については、類似団体平均値より高い水準となっていることから更新需要の増加が見込まれている。
　このため、青森市水道経営プラン（2019～2028）令和6年3月改定版に基づき、今後も給水人口の減少などによる水需要の減少を見据えた各施設の規模・機能の適正化、更新基準を目安に緊急度を考慮した配水管の更新、適切な維持管理による施設・設備の長寿命化、優先順位付けによる施設・設備の更新事業費の平準化といった取り組みを継続的に実施するとともに、財源確保を図り、持続可能で安定的な事業運営に努めていく。
</t>
    <phoneticPr fontId="4"/>
  </si>
  <si>
    <t xml:space="preserve">　「①経常収支比率」「⑤料金回収率」は維持修繕費や動力費などの費用が減少したことから前年度より上昇し、いずれも100％を上回っている。また「②累積欠損金比率」も0％を維持していることから、類似団体平均値と同等の水準となっている。
　「③流動比率」は前年度と同様に高い水準にあり、短期的な支払い能力を十分に有している。「④企業債残高対給水収益比率」は計画的な企業債の発行により、青森市水道経営プラン（2019～2028）で掲げる281％以下の目標を達成しており、類似団体平均値と比較しても企業債残高の規模は低い水準である。
　「⑥給水原価」は費用が減少したことから前年度を下回ったが、本市は水源が多く、水源ごとに所有する施設の運営経費がかかることなどから、類似団体平均値より高い水準にある。
　「⑦施設利用率」は年間配水量の減少などにより類似団体平均値より低い水準となっている。「⑧有収率」は類似団体平均値より低い水準が続いており、これまでも漏水調査の実施、老朽管の更新、老朽塩化ビニル給水管改修事業といった漏水対策へ継続的に取り組んできたものの、総有収水量の減少率が影響し前年度を下回った。
</t>
    <rPh sb="42" eb="45">
      <t>ゼンネンド</t>
    </rPh>
    <rPh sb="47" eb="49">
      <t>ジョウショウ</t>
    </rPh>
    <rPh sb="83" eb="85">
      <t>イジ</t>
    </rPh>
    <rPh sb="102" eb="104">
      <t>ドウトウ</t>
    </rPh>
    <rPh sb="105" eb="107">
      <t>スイジュン</t>
    </rPh>
    <rPh sb="486" eb="489">
      <t>ゼンネンド</t>
    </rPh>
    <rPh sb="490" eb="49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</si>
</sst>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1.08</c:v>
                </c:pt>
                <c:pt idx="2">
                  <c:v>1.1599999999999999</c:v>
                </c:pt>
                <c:pt idx="3">
                  <c:v>1.06</c:v>
                </c:pt>
                <c:pt idx="4">
                  <c:v>1.1200000000000001</c:v>
                </c:pt>
              </c:numCache>
            </c:numRef>
          </c:val>
          <c:extLst>
            <c:ext xmlns:c16="http://schemas.microsoft.com/office/drawing/2014/chart" uri="{C3380CC4-5D6E-409C-BE32-E72D297353CC}">
              <c16:uniqueId val="{00000000-F3CB-466F-A86C-33251A0001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F3CB-466F-A86C-33251A0001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49.13</c:v>
                </c:pt>
                <c:pt idx="1">
                  <c:v>51.32</c:v>
                </c:pt>
                <c:pt idx="2">
                  <c:v>51.19</c:v>
                </c:pt>
                <c:pt idx="3">
                  <c:v>52.32</c:v>
                </c:pt>
                <c:pt idx="4">
                  <c:v>52.14</c:v>
                </c:pt>
              </c:numCache>
            </c:numRef>
          </c:val>
          <c:extLst>
            <c:ext xmlns:c16="http://schemas.microsoft.com/office/drawing/2014/chart" uri="{C3380CC4-5D6E-409C-BE32-E72D297353CC}">
              <c16:uniqueId val="{00000000-AF54-47EC-9B72-0206CF7562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AF54-47EC-9B72-0206CF7562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88.35</c:v>
                </c:pt>
                <c:pt idx="1">
                  <c:v>87.72</c:v>
                </c:pt>
                <c:pt idx="2">
                  <c:v>88.45</c:v>
                </c:pt>
                <c:pt idx="3">
                  <c:v>87.71</c:v>
                </c:pt>
                <c:pt idx="4">
                  <c:v>87.37</c:v>
                </c:pt>
              </c:numCache>
            </c:numRef>
          </c:val>
          <c:extLst>
            <c:ext xmlns:c16="http://schemas.microsoft.com/office/drawing/2014/chart" uri="{C3380CC4-5D6E-409C-BE32-E72D297353CC}">
              <c16:uniqueId val="{00000000-49A2-43D4-BAB0-CFE564DCE2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49A2-43D4-BAB0-CFE564DCE2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109.75</c:v>
                </c:pt>
                <c:pt idx="1">
                  <c:v>99.57</c:v>
                </c:pt>
                <c:pt idx="2">
                  <c:v>99.48</c:v>
                </c:pt>
                <c:pt idx="3">
                  <c:v>105.35</c:v>
                </c:pt>
                <c:pt idx="4">
                  <c:v>109.61</c:v>
                </c:pt>
              </c:numCache>
            </c:numRef>
          </c:val>
          <c:extLst>
            <c:ext xmlns:c16="http://schemas.microsoft.com/office/drawing/2014/chart" uri="{C3380CC4-5D6E-409C-BE32-E72D297353CC}">
              <c16:uniqueId val="{00000000-B65C-476D-978B-756B442951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B65C-476D-978B-756B442951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53.54</c:v>
                </c:pt>
                <c:pt idx="1">
                  <c:v>53.8</c:v>
                </c:pt>
                <c:pt idx="2">
                  <c:v>53.99</c:v>
                </c:pt>
                <c:pt idx="3">
                  <c:v>54.76</c:v>
                </c:pt>
                <c:pt idx="4">
                  <c:v>55.32</c:v>
                </c:pt>
              </c:numCache>
            </c:numRef>
          </c:val>
          <c:extLst>
            <c:ext xmlns:c16="http://schemas.microsoft.com/office/drawing/2014/chart" uri="{C3380CC4-5D6E-409C-BE32-E72D297353CC}">
              <c16:uniqueId val="{00000000-2F9F-4836-A725-D4864C1B5E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2F9F-4836-A725-D4864C1B5E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40.47</c:v>
                </c:pt>
                <c:pt idx="1">
                  <c:v>41.75</c:v>
                </c:pt>
                <c:pt idx="2">
                  <c:v>43.31</c:v>
                </c:pt>
                <c:pt idx="3">
                  <c:v>46</c:v>
                </c:pt>
                <c:pt idx="4">
                  <c:v>48.24</c:v>
                </c:pt>
              </c:numCache>
            </c:numRef>
          </c:val>
          <c:extLst>
            <c:ext xmlns:c16="http://schemas.microsoft.com/office/drawing/2014/chart" uri="{C3380CC4-5D6E-409C-BE32-E72D297353CC}">
              <c16:uniqueId val="{00000000-9A07-464A-BF33-67913233E3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A07-464A-BF33-67913233E3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0.69</c:v>
                </c:pt>
                <c:pt idx="3">
                  <c:v>0</c:v>
                </c:pt>
                <c:pt idx="4">
                  <c:v>0</c:v>
                </c:pt>
              </c:numCache>
            </c:numRef>
          </c:val>
          <c:extLst>
            <c:ext xmlns:c16="http://schemas.microsoft.com/office/drawing/2014/chart" uri="{C3380CC4-5D6E-409C-BE32-E72D297353CC}">
              <c16:uniqueId val="{00000000-BD94-49B1-921A-3423B34035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BD94-49B1-921A-3423B34035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549.29999999999995</c:v>
                </c:pt>
                <c:pt idx="1">
                  <c:v>479.97</c:v>
                </c:pt>
                <c:pt idx="2">
                  <c:v>283.27999999999997</c:v>
                </c:pt>
                <c:pt idx="3">
                  <c:v>385.82</c:v>
                </c:pt>
                <c:pt idx="4">
                  <c:v>394.89</c:v>
                </c:pt>
              </c:numCache>
            </c:numRef>
          </c:val>
          <c:extLst>
            <c:ext xmlns:c16="http://schemas.microsoft.com/office/drawing/2014/chart" uri="{C3380CC4-5D6E-409C-BE32-E72D297353CC}">
              <c16:uniqueId val="{00000000-E8B4-40CF-9B3E-B4C5CAFF7C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E8B4-40CF-9B3E-B4C5CAFF7C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277.26</c:v>
                </c:pt>
                <c:pt idx="1">
                  <c:v>300.91000000000003</c:v>
                </c:pt>
                <c:pt idx="2">
                  <c:v>301.77</c:v>
                </c:pt>
                <c:pt idx="3">
                  <c:v>280.07</c:v>
                </c:pt>
                <c:pt idx="4">
                  <c:v>277.02999999999997</c:v>
                </c:pt>
              </c:numCache>
            </c:numRef>
          </c:val>
          <c:extLst>
            <c:ext xmlns:c16="http://schemas.microsoft.com/office/drawing/2014/chart" uri="{C3380CC4-5D6E-409C-BE32-E72D297353CC}">
              <c16:uniqueId val="{00000000-F096-4F64-B231-ED19C314DC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F096-4F64-B231-ED19C314DC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105.52</c:v>
                </c:pt>
                <c:pt idx="1">
                  <c:v>94.61</c:v>
                </c:pt>
                <c:pt idx="2">
                  <c:v>93.36</c:v>
                </c:pt>
                <c:pt idx="3">
                  <c:v>99.77</c:v>
                </c:pt>
                <c:pt idx="4">
                  <c:v>104.05</c:v>
                </c:pt>
              </c:numCache>
            </c:numRef>
          </c:val>
          <c:extLst>
            <c:ext xmlns:c16="http://schemas.microsoft.com/office/drawing/2014/chart" uri="{C3380CC4-5D6E-409C-BE32-E72D297353CC}">
              <c16:uniqueId val="{00000000-0769-41D8-8BAE-43FA5AC3E8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0769-41D8-8BAE-43FA5AC3E8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181.7</c:v>
                </c:pt>
                <c:pt idx="1">
                  <c:v>184.8</c:v>
                </c:pt>
                <c:pt idx="2">
                  <c:v>186.62</c:v>
                </c:pt>
                <c:pt idx="3">
                  <c:v>191.03</c:v>
                </c:pt>
                <c:pt idx="4">
                  <c:v>184.1</c:v>
                </c:pt>
              </c:numCache>
            </c:numRef>
          </c:val>
          <c:extLst>
            <c:ext xmlns:c16="http://schemas.microsoft.com/office/drawing/2014/chart" uri="{C3380CC4-5D6E-409C-BE32-E72D297353CC}">
              <c16:uniqueId val="{00000000-90A4-4010-8C1E-5C7E72C8F9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90A4-4010-8C1E-5C7E72C8F9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青森県　青森市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267520</v>
      </c>
      <c r="AM8" s="44"/>
      <c r="AN8" s="44"/>
      <c r="AO8" s="44"/>
      <c r="AP8" s="44"/>
      <c r="AQ8" s="44"/>
      <c r="AR8" s="44"/>
      <c r="AS8" s="44"/>
      <c r="AT8" s="45">
        <f>データ!$S$6</f>
        <v>824.61</v>
      </c>
      <c r="AU8" s="46"/>
      <c r="AV8" s="46"/>
      <c r="AW8" s="46"/>
      <c r="AX8" s="46"/>
      <c r="AY8" s="46"/>
      <c r="AZ8" s="46"/>
      <c r="BA8" s="46"/>
      <c r="BB8" s="47">
        <f>データ!$T$6</f>
        <v>324.42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70.81</v>
      </c>
      <c r="J10" s="46"/>
      <c r="K10" s="46"/>
      <c r="L10" s="46"/>
      <c r="M10" s="46"/>
      <c r="N10" s="46"/>
      <c r="O10" s="80"/>
      <c r="P10" s="47">
        <f>データ!$P$6</f>
        <v>99.68</v>
      </c>
      <c r="Q10" s="47"/>
      <c r="R10" s="47"/>
      <c r="S10" s="47"/>
      <c r="T10" s="47"/>
      <c r="U10" s="47"/>
      <c r="V10" s="47"/>
      <c r="W10" s="44">
        <f>データ!$Q$6</f>
        <v>2728</v>
      </c>
      <c r="X10" s="44"/>
      <c r="Y10" s="44"/>
      <c r="Z10" s="44"/>
      <c r="AA10" s="44"/>
      <c r="AB10" s="44"/>
      <c r="AC10" s="44"/>
      <c r="AD10" s="2"/>
      <c r="AE10" s="2"/>
      <c r="AF10" s="2"/>
      <c r="AG10" s="2"/>
      <c r="AH10" s="2"/>
      <c r="AI10" s="2"/>
      <c r="AJ10" s="2"/>
      <c r="AK10" s="2"/>
      <c r="AL10" s="44">
        <f>データ!$U$6</f>
        <v>264222</v>
      </c>
      <c r="AM10" s="44"/>
      <c r="AN10" s="44"/>
      <c r="AO10" s="44"/>
      <c r="AP10" s="44"/>
      <c r="AQ10" s="44"/>
      <c r="AR10" s="44"/>
      <c r="AS10" s="44"/>
      <c r="AT10" s="45">
        <f>データ!$V$6</f>
        <v>209.09</v>
      </c>
      <c r="AU10" s="46"/>
      <c r="AV10" s="46"/>
      <c r="AW10" s="46"/>
      <c r="AX10" s="46"/>
      <c r="AY10" s="46"/>
      <c r="AZ10" s="46"/>
      <c r="BA10" s="46"/>
      <c r="BB10" s="47">
        <f>データ!$W$6</f>
        <v>1263.68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HfRhgLgAPeAQp8jf6qqWRVOrVQ2fw5jf08gpMdlo55zWi73i1eZh0jKUTrp2iXzg2yrxo9yEdAKC7R+aSttIQ==" saltValue="sfQypCZCxsAbk3ObirLY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22012</v>
      </c>
      <c r="D6" s="20">
        <f t="shared" si="3"/>
        <v>46</v>
      </c>
      <c r="E6" s="20">
        <f t="shared" si="3"/>
        <v>1</v>
      </c>
      <c r="F6" s="20">
        <f t="shared" si="3"/>
        <v>0</v>
      </c>
      <c r="G6" s="20">
        <f t="shared" si="3"/>
        <v>1</v>
      </c>
      <c r="H6" s="20" t="str">
        <f t="shared" si="3"/>
        <v>青森県　青森市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70.81</v>
      </c>
      <c r="P6" s="21">
        <f t="shared" si="3"/>
        <v>99.68</v>
      </c>
      <c r="Q6" s="21">
        <f t="shared" si="3"/>
        <v>2728</v>
      </c>
      <c r="R6" s="21">
        <f t="shared" si="3"/>
        <v>267520</v>
      </c>
      <c r="S6" s="21">
        <f t="shared" si="3"/>
        <v>824.61</v>
      </c>
      <c r="T6" s="21">
        <f t="shared" si="3"/>
        <v>324.42</v>
      </c>
      <c r="U6" s="21">
        <f t="shared" si="3"/>
        <v>264222</v>
      </c>
      <c r="V6" s="21">
        <f t="shared" si="3"/>
        <v>209.09</v>
      </c>
      <c r="W6" s="21">
        <f t="shared" si="3"/>
        <v>1263.68</v>
      </c>
      <c r="X6" s="22">
        <f>IF(X7="",NA(),X7)</f>
        <v>109.75</v>
      </c>
      <c r="Y6" s="22">
        <f t="shared" ref="Y6:AG6" si="4">IF(Y7="",NA(),Y7)</f>
        <v>99.57</v>
      </c>
      <c r="Z6" s="22">
        <f t="shared" si="4"/>
        <v>99.48</v>
      </c>
      <c r="AA6" s="22">
        <f t="shared" si="4"/>
        <v>105.35</v>
      </c>
      <c r="AB6" s="22">
        <f t="shared" si="4"/>
        <v>109.61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2">
        <f t="shared" si="5"/>
        <v>0.69</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549.29999999999995</v>
      </c>
      <c r="AU6" s="22">
        <f t="shared" ref="AU6:BC6" si="6">IF(AU7="",NA(),AU7)</f>
        <v>479.97</v>
      </c>
      <c r="AV6" s="22">
        <f t="shared" si="6"/>
        <v>283.27999999999997</v>
      </c>
      <c r="AW6" s="22">
        <f t="shared" si="6"/>
        <v>385.82</v>
      </c>
      <c r="AX6" s="22">
        <f t="shared" si="6"/>
        <v>394.89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277.26</v>
      </c>
      <c r="BF6" s="22">
        <f t="shared" ref="BF6:BN6" si="7">IF(BF7="",NA(),BF7)</f>
        <v>300.91000000000003</v>
      </c>
      <c r="BG6" s="22">
        <f t="shared" si="7"/>
        <v>301.77</v>
      </c>
      <c r="BH6" s="22">
        <f t="shared" si="7"/>
        <v>280.07</v>
      </c>
      <c r="BI6" s="22">
        <f t="shared" si="7"/>
        <v>277.02999999999997</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105.52</v>
      </c>
      <c r="BQ6" s="22">
        <f t="shared" ref="BQ6:BY6" si="8">IF(BQ7="",NA(),BQ7)</f>
        <v>94.61</v>
      </c>
      <c r="BR6" s="22">
        <f t="shared" si="8"/>
        <v>93.36</v>
      </c>
      <c r="BS6" s="22">
        <f t="shared" si="8"/>
        <v>99.77</v>
      </c>
      <c r="BT6" s="22">
        <f t="shared" si="8"/>
        <v>104.05</v>
      </c>
      <c r="BU6" s="22">
        <f t="shared" si="8"/>
        <v>106.11</v>
      </c>
      <c r="BV6" s="22">
        <f t="shared" si="8"/>
        <v>103.75</v>
      </c>
      <c r="BW6" s="22">
        <f t="shared" si="8"/>
        <v>105.3</v>
      </c>
      <c r="BX6" s="22">
        <f t="shared" si="8"/>
        <v>99.41</v>
      </c>
      <c r="BY6" s="22">
        <f t="shared" si="8"/>
        <v>101.11</v>
      </c>
      <c r="BZ6" s="21" t="str">
        <f>IF(BZ7="","",IF(BZ7="-","【-】","【"&amp;SUBSTITUTE(TEXT(BZ7,"#,##0.00"),"-","△")&amp;"】"))</f>
        <v>【97.82】</v>
      </c>
      <c r="CA6" s="22">
        <f>IF(CA7="",NA(),CA7)</f>
        <v>181.7</v>
      </c>
      <c r="CB6" s="22">
        <f t="shared" ref="CB6:CJ6" si="9">IF(CB7="",NA(),CB7)</f>
        <v>184.8</v>
      </c>
      <c r="CC6" s="22">
        <f t="shared" si="9"/>
        <v>186.62</v>
      </c>
      <c r="CD6" s="22">
        <f t="shared" si="9"/>
        <v>191.03</v>
      </c>
      <c r="CE6" s="22">
        <f t="shared" si="9"/>
        <v>184.1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49.13</v>
      </c>
      <c r="CM6" s="22">
        <f t="shared" ref="CM6:CU6" si="10">IF(CM7="",NA(),CM7)</f>
        <v>51.32</v>
      </c>
      <c r="CN6" s="22">
        <f t="shared" si="10"/>
        <v>51.19</v>
      </c>
      <c r="CO6" s="22">
        <f t="shared" si="10"/>
        <v>52.32</v>
      </c>
      <c r="CP6" s="22">
        <f t="shared" si="10"/>
        <v>52.14</v>
      </c>
      <c r="CQ6" s="22">
        <f t="shared" si="10"/>
        <v>61.71</v>
      </c>
      <c r="CR6" s="22">
        <f t="shared" si="10"/>
        <v>63.12</v>
      </c>
      <c r="CS6" s="22">
        <f t="shared" si="10"/>
        <v>62.57</v>
      </c>
      <c r="CT6" s="22">
        <f t="shared" si="10"/>
        <v>61.56</v>
      </c>
      <c r="CU6" s="22">
        <f t="shared" si="10"/>
        <v>60.84</v>
      </c>
      <c r="CV6" s="21" t="str">
        <f>IF(CV7="","",IF(CV7="-","【-】","【"&amp;SUBSTITUTE(TEXT(CV7,"#,##0.00"),"-","△")&amp;"】"))</f>
        <v>【59.81】</v>
      </c>
      <c r="CW6" s="22">
        <f>IF(CW7="",NA(),CW7)</f>
        <v>88.35</v>
      </c>
      <c r="CX6" s="22">
        <f t="shared" ref="CX6:DF6" si="11">IF(CX7="",NA(),CX7)</f>
        <v>87.72</v>
      </c>
      <c r="CY6" s="22">
        <f t="shared" si="11"/>
        <v>88.45</v>
      </c>
      <c r="CZ6" s="22">
        <f t="shared" si="11"/>
        <v>87.71</v>
      </c>
      <c r="DA6" s="22">
        <f t="shared" si="11"/>
        <v>87.37</v>
      </c>
      <c r="DB6" s="22">
        <f t="shared" si="11"/>
        <v>90.03</v>
      </c>
      <c r="DC6" s="22">
        <f t="shared" si="11"/>
        <v>90.09</v>
      </c>
      <c r="DD6" s="22">
        <f t="shared" si="11"/>
        <v>90.21</v>
      </c>
      <c r="DE6" s="22">
        <f t="shared" si="11"/>
        <v>90.11</v>
      </c>
      <c r="DF6" s="22">
        <f t="shared" si="11"/>
        <v>89.73</v>
      </c>
      <c r="DG6" s="21" t="str">
        <f>IF(DG7="","",IF(DG7="-","【-】","【"&amp;SUBSTITUTE(TEXT(DG7,"#,##0.00"),"-","△")&amp;"】"))</f>
        <v>【89.42】</v>
      </c>
      <c r="DH6" s="22">
        <f>IF(DH7="",NA(),DH7)</f>
        <v>53.54</v>
      </c>
      <c r="DI6" s="22">
        <f t="shared" ref="DI6:DQ6" si="12">IF(DI7="",NA(),DI7)</f>
        <v>53.8</v>
      </c>
      <c r="DJ6" s="22">
        <f t="shared" si="12"/>
        <v>53.99</v>
      </c>
      <c r="DK6" s="22">
        <f t="shared" si="12"/>
        <v>54.76</v>
      </c>
      <c r="DL6" s="22">
        <f t="shared" si="12"/>
        <v>55.32</v>
      </c>
      <c r="DM6" s="22">
        <f t="shared" si="12"/>
        <v>49.6</v>
      </c>
      <c r="DN6" s="22">
        <f t="shared" si="12"/>
        <v>50.31</v>
      </c>
      <c r="DO6" s="22">
        <f t="shared" si="12"/>
        <v>50.74</v>
      </c>
      <c r="DP6" s="22">
        <f t="shared" si="12"/>
        <v>51.49</v>
      </c>
      <c r="DQ6" s="22">
        <f t="shared" si="12"/>
        <v>51.94</v>
      </c>
      <c r="DR6" s="21" t="str">
        <f>IF(DR7="","",IF(DR7="-","【-】","【"&amp;SUBSTITUTE(TEXT(DR7,"#,##0.00"),"-","△")&amp;"】"))</f>
        <v>【52.02】</v>
      </c>
      <c r="DS6" s="22">
        <f>IF(DS7="",NA(),DS7)</f>
        <v>40.47</v>
      </c>
      <c r="DT6" s="22">
        <f t="shared" ref="DT6:EB6" si="13">IF(DT7="",NA(),DT7)</f>
        <v>41.75</v>
      </c>
      <c r="DU6" s="22">
        <f t="shared" si="13"/>
        <v>43.31</v>
      </c>
      <c r="DV6" s="22">
        <f t="shared" si="13"/>
        <v>46</v>
      </c>
      <c r="DW6" s="22">
        <f t="shared" si="13"/>
        <v>48.24</v>
      </c>
      <c r="DX6" s="22">
        <f t="shared" si="13"/>
        <v>20.49</v>
      </c>
      <c r="DY6" s="22">
        <f t="shared" si="13"/>
        <v>21.34</v>
      </c>
      <c r="DZ6" s="22">
        <f t="shared" si="13"/>
        <v>23.27</v>
      </c>
      <c r="EA6" s="22">
        <f t="shared" si="13"/>
        <v>25.18</v>
      </c>
      <c r="EB6" s="22">
        <f t="shared" si="13"/>
        <v>26.52</v>
      </c>
      <c r="EC6" s="21" t="str">
        <f>IF(EC7="","",IF(EC7="-","【-】","【"&amp;SUBSTITUTE(TEXT(EC7,"#,##0.00"),"-","△")&amp;"】"))</f>
        <v>【25.37】</v>
      </c>
      <c r="ED6" s="22">
        <f>IF(ED7="",NA(),ED7)</f>
        <v>1.02</v>
      </c>
      <c r="EE6" s="22">
        <f t="shared" ref="EE6:EM6" si="14">IF(EE7="",NA(),EE7)</f>
        <v>1.08</v>
      </c>
      <c r="EF6" s="22">
        <f t="shared" si="14"/>
        <v>1.1599999999999999</v>
      </c>
      <c r="EG6" s="22">
        <f t="shared" si="14"/>
        <v>1.06</v>
      </c>
      <c r="EH6" s="22">
        <f t="shared" si="14"/>
        <v>1.1200000000000001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22012</v>
      </c>
      <c r="D7" s="24">
        <v>46</v>
      </c>
      <c r="E7" s="24">
        <v>1</v>
      </c>
      <c r="F7" s="24">
        <v>0</v>
      </c>
      <c r="G7" s="24">
        <v>1</v>
      </c>
      <c r="H7" s="24" t="s">
        <v>93</v>
      </c>
      <c r="I7" s="24" t="s">
        <v>94</v>
      </c>
      <c r="J7" s="24" t="s">
        <v>95</v>
      </c>
      <c r="K7" s="24" t="s">
        <v>96</v>
      </c>
      <c r="L7" s="24" t="s">
        <v>97</v>
      </c>
      <c r="M7" s="24" t="s">
        <v>98</v>
      </c>
      <c r="N7" s="25" t="s">
        <v>99</v>
      </c>
      <c r="O7" s="25">
        <v>70.81</v>
      </c>
      <c r="P7" s="25">
        <v>99.68</v>
      </c>
      <c r="Q7" s="25">
        <v>2728</v>
      </c>
      <c r="R7" s="25">
        <v>267520</v>
      </c>
      <c r="S7" s="25">
        <v>824.61</v>
      </c>
      <c r="T7" s="25">
        <v>324.42</v>
      </c>
      <c r="U7" s="25">
        <v>264222</v>
      </c>
      <c r="V7" s="25">
        <v>209.09</v>
      </c>
      <c r="W7" s="25">
        <v>1263.68</v>
      </c>
      <c r="X7" s="25">
        <v>109.75</v>
      </c>
      <c r="Y7" s="25">
        <v>99.57</v>
      </c>
      <c r="Z7" s="25">
        <v>99.48</v>
      </c>
      <c r="AA7" s="25">
        <v>105.35</v>
      </c>
      <c r="AB7" s="25">
        <v>109.61</v>
      </c>
      <c r="AC7" s="25">
        <v>113.35</v>
      </c>
      <c r="AD7" s="25">
        <v>112.36</v>
      </c>
      <c r="AE7" s="25">
        <v>112.26</v>
      </c>
      <c r="AF7" s="25">
        <v>110.04</v>
      </c>
      <c r="AG7" s="25">
        <v>109.67</v>
      </c>
      <c r="AH7" s="25">
        <v>108.24</v>
      </c>
      <c r="AI7" s="25">
        <v>0</v>
      </c>
      <c r="AJ7" s="25">
        <v>0</v>
      </c>
      <c r="AK7" s="25">
        <v>0.69</v>
      </c>
      <c r="AL7" s="25">
        <v>0</v>
      </c>
      <c r="AM7" s="25">
        <v>0</v>
      </c>
      <c r="AN7" s="25">
        <v>0.51</v>
      </c>
      <c r="AO7" s="25">
        <v>0.28999999999999998</v>
      </c>
      <c r="AP7" s="25">
        <v>0.25</v>
      </c>
      <c r="AQ7" s="25">
        <v>0.13</v>
      </c>
      <c r="AR7" s="25">
        <v>0</v>
      </c>
      <c r="AS7" s="25">
        <v>1.5</v>
      </c>
      <c r="AT7" s="25">
        <v>549.29999999999995</v>
      </c>
      <c r="AU7" s="25">
        <v>479.97</v>
      </c>
      <c r="AV7" s="25">
        <v>283.27999999999997</v>
      </c>
      <c r="AW7" s="25">
        <v>385.82</v>
      </c>
      <c r="AX7" s="25">
        <v>394.89</v>
      </c>
      <c r="AY7" s="25">
        <v>309.10000000000002</v>
      </c>
      <c r="AZ7" s="25">
        <v>306.08</v>
      </c>
      <c r="BA7" s="25">
        <v>306.14999999999998</v>
      </c>
      <c r="BB7" s="25">
        <v>297.54000000000002</v>
      </c>
      <c r="BC7" s="25">
        <v>289.44</v>
      </c>
      <c r="BD7" s="25">
        <v>243.36</v>
      </c>
      <c r="BE7" s="25">
        <v>277.26</v>
      </c>
      <c r="BF7" s="25">
        <v>300.91000000000003</v>
      </c>
      <c r="BG7" s="25">
        <v>301.77</v>
      </c>
      <c r="BH7" s="25">
        <v>280.07</v>
      </c>
      <c r="BI7" s="25">
        <v>277.02999999999997</v>
      </c>
      <c r="BJ7" s="25">
        <v>290.42</v>
      </c>
      <c r="BK7" s="25">
        <v>294.66000000000003</v>
      </c>
      <c r="BL7" s="25">
        <v>285.27</v>
      </c>
      <c r="BM7" s="25">
        <v>294.73</v>
      </c>
      <c r="BN7" s="25">
        <v>301.23</v>
      </c>
      <c r="BO7" s="25">
        <v>265.93</v>
      </c>
      <c r="BP7" s="25">
        <v>105.52</v>
      </c>
      <c r="BQ7" s="25">
        <v>94.61</v>
      </c>
      <c r="BR7" s="25">
        <v>93.36</v>
      </c>
      <c r="BS7" s="25">
        <v>99.77</v>
      </c>
      <c r="BT7" s="25">
        <v>104.05</v>
      </c>
      <c r="BU7" s="25">
        <v>106.11</v>
      </c>
      <c r="BV7" s="25">
        <v>103.75</v>
      </c>
      <c r="BW7" s="25">
        <v>105.3</v>
      </c>
      <c r="BX7" s="25">
        <v>99.41</v>
      </c>
      <c r="BY7" s="25">
        <v>101.11</v>
      </c>
      <c r="BZ7" s="25">
        <v>97.82</v>
      </c>
      <c r="CA7" s="25">
        <v>181.7</v>
      </c>
      <c r="CB7" s="25">
        <v>184.8</v>
      </c>
      <c r="CC7" s="25">
        <v>186.62</v>
      </c>
      <c r="CD7" s="25">
        <v>191.03</v>
      </c>
      <c r="CE7" s="25">
        <v>184.1</v>
      </c>
      <c r="CF7" s="25">
        <v>161.03</v>
      </c>
      <c r="CG7" s="25">
        <v>159.93</v>
      </c>
      <c r="CH7" s="25">
        <v>162.77000000000001</v>
      </c>
      <c r="CI7" s="25">
        <v>170.87</v>
      </c>
      <c r="CJ7" s="25">
        <v>171.09</v>
      </c>
      <c r="CK7" s="25">
        <v>177.56</v>
      </c>
      <c r="CL7" s="25">
        <v>49.13</v>
      </c>
      <c r="CM7" s="25">
        <v>51.32</v>
      </c>
      <c r="CN7" s="25">
        <v>51.19</v>
      </c>
      <c r="CO7" s="25">
        <v>52.32</v>
      </c>
      <c r="CP7" s="25">
        <v>52.14</v>
      </c>
      <c r="CQ7" s="25">
        <v>61.71</v>
      </c>
      <c r="CR7" s="25">
        <v>63.12</v>
      </c>
      <c r="CS7" s="25">
        <v>62.57</v>
      </c>
      <c r="CT7" s="25">
        <v>61.56</v>
      </c>
      <c r="CU7" s="25">
        <v>60.84</v>
      </c>
      <c r="CV7" s="25">
        <v>59.81</v>
      </c>
      <c r="CW7" s="25">
        <v>88.35</v>
      </c>
      <c r="CX7" s="25">
        <v>87.72</v>
      </c>
      <c r="CY7" s="25">
        <v>88.45</v>
      </c>
      <c r="CZ7" s="25">
        <v>87.71</v>
      </c>
      <c r="DA7" s="25">
        <v>87.37</v>
      </c>
      <c r="DB7" s="25">
        <v>90.03</v>
      </c>
      <c r="DC7" s="25">
        <v>90.09</v>
      </c>
      <c r="DD7" s="25">
        <v>90.21</v>
      </c>
      <c r="DE7" s="25">
        <v>90.11</v>
      </c>
      <c r="DF7" s="25">
        <v>89.73</v>
      </c>
      <c r="DG7" s="25">
        <v>89.42</v>
      </c>
      <c r="DH7" s="25">
        <v>53.54</v>
      </c>
      <c r="DI7" s="25">
        <v>53.8</v>
      </c>
      <c r="DJ7" s="25">
        <v>53.99</v>
      </c>
      <c r="DK7" s="25">
        <v>54.76</v>
      </c>
      <c r="DL7" s="25">
        <v>55.32</v>
      </c>
      <c r="DM7" s="25">
        <v>49.6</v>
      </c>
      <c r="DN7" s="25">
        <v>50.31</v>
      </c>
      <c r="DO7" s="25">
        <v>50.74</v>
      </c>
      <c r="DP7" s="25">
        <v>51.49</v>
      </c>
      <c r="DQ7" s="25">
        <v>51.94</v>
      </c>
      <c r="DR7" s="25">
        <v>52.02</v>
      </c>
      <c r="DS7" s="25">
        <v>40.47</v>
      </c>
      <c r="DT7" s="25">
        <v>41.75</v>
      </c>
      <c r="DU7" s="25">
        <v>43.31</v>
      </c>
      <c r="DV7" s="25">
        <v>46</v>
      </c>
      <c r="DW7" s="25">
        <v>48.24</v>
      </c>
      <c r="DX7" s="25">
        <v>20.49</v>
      </c>
      <c r="DY7" s="25">
        <v>21.34</v>
      </c>
      <c r="DZ7" s="25">
        <v>23.27</v>
      </c>
      <c r="EA7" s="25">
        <v>25.18</v>
      </c>
      <c r="EB7" s="25">
        <v>26.52</v>
      </c>
      <c r="EC7" s="25">
        <v>25.37</v>
      </c>
      <c r="ED7" s="25">
        <v>1.02</v>
      </c>
      <c r="EE7" s="25">
        <v>1.08</v>
      </c>
      <c r="EF7" s="25">
        <v>1.1599999999999999</v>
      </c>
      <c r="EG7" s="25">
        <v>1.06</v>
      </c>
      <c r="EH7" s="25">
        <v>1.1200000000000001</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2025-01-31T04:03:27Z</cp:lastPrinted>
  <dcterms:created xsi:type="dcterms:W3CDTF">2025-01-24T06:43:49Z</dcterms:created>
  <dcterms:modified xsi:type="dcterms:W3CDTF">2025-01-31T04:03:32Z</dcterms:modified>
  <cp:category/>
</cp:coreProperties>
</file>