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5.確認完了データ\17 下水\06_十和田市\"/>
    </mc:Choice>
  </mc:AlternateContent>
  <xr:revisionPtr revIDLastSave="0" documentId="13_ncr:1_{DFAF0117-66CF-4A03-85FF-C8A0D7EF378B}" xr6:coauthVersionLast="47" xr6:coauthVersionMax="47" xr10:uidLastSave="{00000000-0000-0000-0000-000000000000}"/>
  <workbookProtection workbookAlgorithmName="SHA-512" workbookHashValue="29wLCsojrQ5S/rtdBfzFwXUTmwIT4rVj5ORUuveWOHJSxvS7YS+Rk5ICsdp4HR1bKjM5qB/QHjfdt+ZJ0ep8Gg==" workbookSaltValue="c7GFh9itsUgTbHX96xbzI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 r="F85" i="4"/>
  <c r="E85" i="4"/>
  <c r="AT10" i="4"/>
  <c r="AL10" i="4"/>
  <c r="I10" i="4"/>
  <c r="AL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<sst xmlns="http://schemas.openxmlformats.org/spreadsheetml/2006/main" count="231" uniqueCount="116">
  <si>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</si>
  <si>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</si>
  <si>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</si>
  <si>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</si>
  <si>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</si>
  <si>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</si>
  <si>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</si>
  <si>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</si>
  <si>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</si>
  <si>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</si>
  <si>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</si>
  <si>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</si>
  <si>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</si>
  <si>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</si>
  <si>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</si>
  <si>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</si>
  <si>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</si>
  <si>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</si>
  <si>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</si>
  <si>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</si>
  <si>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</si>
  <si>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</si>
  <si>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</si>
  <si>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</si>
  <si>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</si>
  <si>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</si>
  <si>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</si>
  <si>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</si>
  <si>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</si>
  <si>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</si>
  <si>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</si>
  <si>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</si>
  <si>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</si>
  <si>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</si>
  <si>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</si>
  <si>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</si>
  <si>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</si>
  <si>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</si>
  <si>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</si>
  <si>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</si>
  <si>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</si>
  <si>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</si>
  <si>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</si>
  <si>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</si>
  <si>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</si>
  <si>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</si>
  <si>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</si>
  <si>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</si>
  <si>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</si>
  <si>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</si>
  <si>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</si>
  <si>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</si>
  <si>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</si>
  <si>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</si>
  <si>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</si>
  <si>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</si>
  <si>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</si>
  <si>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</si>
  <si>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</si>
  <si>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</si>
  <si>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</si>
  <si>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</si>
  <si>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</si>
  <si>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</si>
  <si>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</si>
  <si>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</si>
  <si>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</si>
  <si>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</si>
  <si>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</si>
  <si>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</si>
  <si>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</si>
  <si>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</si>
  <si>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</si>
  <si>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</si>
  <si>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</si>
  <si>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</si>
  <si>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</si>
  <si>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</si>
  <si>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</si>
  <si>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</si>
  <si>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</si>
  <si>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</si>
  <si>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</si>
  <si>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</si>
  <si>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</si>
  <si>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</si>
  <si>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</si>
  <si>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</si>
  <si>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</si>
  <si>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</si>
  <si>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</si>
  <si>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</si>
  <si>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</si>
  <si>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</si>
  <si>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</si>
  <si>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</si>
  <si>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</si>
  <si>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</si>
  <si>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</si>
  <si>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</si>
  <si>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</si>
  <si>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</si>
  <si>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</si>
  <si>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</si>
  <si>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</si>
  <si>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</si>
  <si>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</si>
  <si>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</si>
  <si>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</si>
  <si>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</si>
  <si>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</si>
  <si>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</si>
  <si>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</si>
  <si>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営の健全性・効率性については、水洗化率の向上はあまり見込めないため、小規模の処理施設においての効率的な維持管理方法等の検討を行い、今後も使用料の増加、経費の削減に努め、累積欠損金を減らしていかなければならない。また、今後の建設改良の計画がないため、着実に企業債残高を減らしていくことが大事である。
　老朽化の状況については、ストックマネジメント計画を策定し、それに基づき耐用年数までに更新・改善工事に取り組んでいく必要がある。</t>
    <rPh sb="67" eb="69">
      <t>コンゴ</t>
    </rPh>
    <rPh sb="70" eb="73">
      <t>シヨウリョウ</t>
    </rPh>
    <rPh sb="74" eb="76">
      <t>ゾウカ</t>
    </rPh>
    <rPh sb="110" eb="112">
      <t>コンゴ</t>
    </rPh>
    <rPh sb="115" eb="117">
      <t>カイリョウ</t>
    </rPh>
    <phoneticPr fontId="4"/>
  </si>
  <si>
    <t>「有形固定資産減価償却率」は類似団体より高い水準であり、年々増加していることから、施設等の老朽化を考慮し、改築・更新等を検討する必要性がある。
「管渠老朽化率」「管渠改善率」は未だ０％であり、供用開始から19年であるため耐用年数（50年）を超えている管渠はない。</t>
    <rPh sb="28" eb="30">
      <t>ネンネン</t>
    </rPh>
    <rPh sb="30" eb="32">
      <t>ゾウカ</t>
    </rPh>
    <rPh sb="41" eb="43">
      <t>シセツ</t>
    </rPh>
    <rPh sb="43" eb="44">
      <t>トウ</t>
    </rPh>
    <rPh sb="45" eb="48">
      <t>ロウキュウカ</t>
    </rPh>
    <rPh sb="49" eb="51">
      <t>コウリョ</t>
    </rPh>
    <rPh sb="53" eb="55">
      <t>カイチク</t>
    </rPh>
    <rPh sb="56" eb="58">
      <t>コウシン</t>
    </rPh>
    <rPh sb="58" eb="59">
      <t>トウ</t>
    </rPh>
    <rPh sb="60" eb="62">
      <t>ケントウ</t>
    </rPh>
    <rPh sb="64" eb="67">
      <t>ヒツヨウセイ</t>
    </rPh>
    <rPh sb="81" eb="83">
      <t>カンキョ</t>
    </rPh>
    <rPh sb="83" eb="85">
      <t>カイゼン</t>
    </rPh>
    <rPh sb="85" eb="86">
      <t>リツ</t>
    </rPh>
    <phoneticPr fontId="4"/>
  </si>
  <si>
    <r>
      <t>「経常収支比率」「累積欠損金比率」は減価償却費が減となったことにより、前年度よりも良好となっているが、類似団体と比較すると「経常収支比率」は良好な状態となっているが、「累積欠損金比率」は不良な状態となっている。
また、「流動比率」「経費回収率」「汚水処理原価」は使用料の減少により、前年度よりも不良な状態となっている。類似団体と比較すると「経費回収率」「汚水処理原価」は良好だが、「流動比率」は不良な状態となっている。今後は使用料の</t>
    </r>
    <r>
      <rPr>
        <sz val="12"/>
        <rFont val="ＭＳ ゴシック"/>
        <family val="3"/>
        <charset val="128"/>
      </rPr>
      <t>改定や回収方法を検討する必要がある。
「企業債残高対事業規模比率」は減少傾向にあるが、類似団体より高い水準であるため、企業債の残高を着実に減らし、比率の改善に努める。
「施設利用率」「水洗化率」は横ばいの状態であるため、処理能力の余剰部分の有効利用、加入率の向上を図る必要性がある。</t>
    </r>
    <rPh sb="18" eb="20">
      <t>ゲンカ</t>
    </rPh>
    <rPh sb="20" eb="22">
      <t>ショウキャク</t>
    </rPh>
    <rPh sb="22" eb="23">
      <t>ヒ</t>
    </rPh>
    <rPh sb="24" eb="25">
      <t>ゲン</t>
    </rPh>
    <rPh sb="56" eb="58">
      <t>ヒカク</t>
    </rPh>
    <rPh sb="70" eb="72">
      <t>リョウコウ</t>
    </rPh>
    <rPh sb="93" eb="95">
      <t>フリョウ</t>
    </rPh>
    <rPh sb="96" eb="98">
      <t>ジョウタイ</t>
    </rPh>
    <rPh sb="131" eb="134">
      <t>シヨウリョウ</t>
    </rPh>
    <rPh sb="135" eb="137">
      <t>ゲンショウ</t>
    </rPh>
    <rPh sb="170" eb="172">
      <t>ケイヒ</t>
    </rPh>
    <rPh sb="172" eb="174">
      <t>カイシュウ</t>
    </rPh>
    <rPh sb="174" eb="175">
      <t>リツ</t>
    </rPh>
    <rPh sb="177" eb="179">
      <t>オスイ</t>
    </rPh>
    <rPh sb="179" eb="181">
      <t>ショリ</t>
    </rPh>
    <rPh sb="181" eb="183">
      <t>ゲンカ</t>
    </rPh>
    <rPh sb="185" eb="187">
      <t>リョウコウ</t>
    </rPh>
    <rPh sb="191" eb="193">
      <t>リュウドウ</t>
    </rPh>
    <rPh sb="193" eb="195">
      <t>ヒリツ</t>
    </rPh>
    <rPh sb="209" eb="211">
      <t>コンゴ</t>
    </rPh>
    <rPh sb="212" eb="215">
      <t>シヨウリョウ</t>
    </rPh>
    <rPh sb="216" eb="218">
      <t>カイテイ</t>
    </rPh>
    <rPh sb="219" eb="221">
      <t>カイシュウ</t>
    </rPh>
    <rPh sb="221" eb="223">
      <t>ホウホウ</t>
    </rPh>
    <rPh sb="224" eb="226">
      <t>ケントウ</t>
    </rPh>
    <rPh sb="228" eb="230">
      <t>ヒツヨウ</t>
    </rPh>
    <rPh sb="250" eb="252">
      <t>ゲンショウ</t>
    </rPh>
    <rPh sb="267" eb="269">
      <t>スイジュン</t>
    </rPh>
    <rPh sb="308" eb="311">
      <t>スイセンカ</t>
    </rPh>
    <rPh sb="311" eb="312">
      <t>リツ</t>
    </rPh>
    <rPh sb="314" eb="315">
      <t>ヨコ</t>
    </rPh>
    <rPh sb="318" eb="320">
      <t>ジョウタイ</t>
    </rPh>
    <rPh sb="326" eb="328">
      <t>ショリ</t>
    </rPh>
    <rPh sb="328" eb="330">
      <t>ノウリョク</t>
    </rPh>
    <rPh sb="331" eb="333">
      <t>ヨジョウ</t>
    </rPh>
    <rPh sb="333" eb="335">
      <t>ブブン</t>
    </rPh>
    <rPh sb="336" eb="338">
      <t>ユウコウ</t>
    </rPh>
    <rPh sb="338" eb="340">
      <t>リヨウ</t>
    </rPh>
    <rPh sb="341" eb="343">
      <t>カニュウ</t>
    </rPh>
    <rPh sb="343" eb="344">
      <t>リツ</t>
    </rPh>
    <rPh sb="345" eb="347">
      <t>コウジョウ</t>
    </rPh>
    <rPh sb="348" eb="349">
      <t>ハカ</t>
    </rPh>
    <rPh sb="350" eb="353">
      <t>ヒツヨウセイ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</si>
</sst>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40-40B6-AA34-EC17FB9982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840-40B6-AA34-EC17FB9982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47.15</c:v>
                </c:pt>
                <c:pt idx="1">
                  <c:v>47.15</c:v>
                </c:pt>
                <c:pt idx="2">
                  <c:v>46.34</c:v>
                </c:pt>
                <c:pt idx="3">
                  <c:v>45.53</c:v>
                </c:pt>
                <c:pt idx="4">
                  <c:v>43.8</c:v>
                </c:pt>
              </c:numCache>
            </c:numRef>
          </c:val>
          <c:extLst>
            <c:ext xmlns:c16="http://schemas.microsoft.com/office/drawing/2014/chart" uri="{C3380CC4-5D6E-409C-BE32-E72D297353CC}">
              <c16:uniqueId val="{00000000-1509-45D1-9CC2-EFD7A839A6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1509-45D1-9CC2-EFD7A839A6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97.77</c:v>
                </c:pt>
                <c:pt idx="1">
                  <c:v>97.65</c:v>
                </c:pt>
                <c:pt idx="2">
                  <c:v>97.59</c:v>
                </c:pt>
                <c:pt idx="3">
                  <c:v>97.52</c:v>
                </c:pt>
                <c:pt idx="4">
                  <c:v>97.76</c:v>
                </c:pt>
              </c:numCache>
            </c:numRef>
          </c:val>
          <c:extLst>
            <c:ext xmlns:c16="http://schemas.microsoft.com/office/drawing/2014/chart" uri="{C3380CC4-5D6E-409C-BE32-E72D297353CC}">
              <c16:uniqueId val="{00000000-D7B7-4538-A2FC-AD72A44C4A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D7B7-4538-A2FC-AD72A44C4A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97.2</c:v>
                </c:pt>
                <c:pt idx="1">
                  <c:v>98.07</c:v>
                </c:pt>
                <c:pt idx="2">
                  <c:v>99.69</c:v>
                </c:pt>
                <c:pt idx="3">
                  <c:v>108.68</c:v>
                </c:pt>
                <c:pt idx="4">
                  <c:v>127.61</c:v>
                </c:pt>
              </c:numCache>
            </c:numRef>
          </c:val>
          <c:extLst>
            <c:ext xmlns:c16="http://schemas.microsoft.com/office/drawing/2014/chart" uri="{C3380CC4-5D6E-409C-BE32-E72D297353CC}">
              <c16:uniqueId val="{00000000-80D4-4E11-A89F-8BE5DB17C35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99.2</c:v>
                </c:pt>
                <c:pt idx="1">
                  <c:v>100.42</c:v>
                </c:pt>
                <c:pt idx="2">
                  <c:v>98.03</c:v>
                </c:pt>
                <c:pt idx="3">
                  <c:v>105.46</c:v>
                </c:pt>
                <c:pt idx="4">
                  <c:v>109.38</c:v>
                </c:pt>
              </c:numCache>
            </c:numRef>
          </c:val>
          <c:smooth val="0"/>
          <c:extLst>
            <c:ext xmlns:c16="http://schemas.microsoft.com/office/drawing/2014/chart" uri="{C3380CC4-5D6E-409C-BE32-E72D297353CC}">
              <c16:uniqueId val="{00000001-80D4-4E11-A89F-8BE5DB17C35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43.32</c:v>
                </c:pt>
                <c:pt idx="1">
                  <c:v>45.96</c:v>
                </c:pt>
                <c:pt idx="2">
                  <c:v>48.6</c:v>
                </c:pt>
                <c:pt idx="3">
                  <c:v>50.88</c:v>
                </c:pt>
                <c:pt idx="4">
                  <c:v>52.45</c:v>
                </c:pt>
              </c:numCache>
            </c:numRef>
          </c:val>
          <c:extLst>
            <c:ext xmlns:c16="http://schemas.microsoft.com/office/drawing/2014/chart" uri="{C3380CC4-5D6E-409C-BE32-E72D297353CC}">
              <c16:uniqueId val="{00000000-03A9-4F07-8859-91FD639C70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c:v>
                </c:pt>
                <c:pt idx="1">
                  <c:v>29.28</c:v>
                </c:pt>
                <c:pt idx="2">
                  <c:v>32.380000000000003</c:v>
                </c:pt>
                <c:pt idx="3">
                  <c:v>35.24</c:v>
                </c:pt>
                <c:pt idx="4">
                  <c:v>36.090000000000003</c:v>
                </c:pt>
              </c:numCache>
            </c:numRef>
          </c:val>
          <c:smooth val="0"/>
          <c:extLst>
            <c:ext xmlns:c16="http://schemas.microsoft.com/office/drawing/2014/chart" uri="{C3380CC4-5D6E-409C-BE32-E72D297353CC}">
              <c16:uniqueId val="{00000001-03A9-4F07-8859-91FD639C70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CD-4D37-A926-224E5C87B95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BCD-4D37-A926-224E5C87B95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2678.93</c:v>
                </c:pt>
                <c:pt idx="1">
                  <c:v>2677.94</c:v>
                </c:pt>
                <c:pt idx="2">
                  <c:v>2724.84</c:v>
                </c:pt>
                <c:pt idx="3">
                  <c:v>2858.41</c:v>
                </c:pt>
                <c:pt idx="4">
                  <c:v>2776.51</c:v>
                </c:pt>
              </c:numCache>
            </c:numRef>
          </c:val>
          <c:extLst>
            <c:ext xmlns:c16="http://schemas.microsoft.com/office/drawing/2014/chart" uri="{C3380CC4-5D6E-409C-BE32-E72D297353CC}">
              <c16:uniqueId val="{00000000-C930-4A95-9734-1C42E47C7C6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1500.46</c:v>
                </c:pt>
                <c:pt idx="1">
                  <c:v>762.05</c:v>
                </c:pt>
                <c:pt idx="2">
                  <c:v>755.68</c:v>
                </c:pt>
                <c:pt idx="3">
                  <c:v>806.39</c:v>
                </c:pt>
                <c:pt idx="4">
                  <c:v>641.13</c:v>
                </c:pt>
              </c:numCache>
            </c:numRef>
          </c:val>
          <c:smooth val="0"/>
          <c:extLst>
            <c:ext xmlns:c16="http://schemas.microsoft.com/office/drawing/2014/chart" uri="{C3380CC4-5D6E-409C-BE32-E72D297353CC}">
              <c16:uniqueId val="{00000001-C930-4A95-9734-1C42E47C7C6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92.38</c:v>
                </c:pt>
                <c:pt idx="1">
                  <c:v>90.48</c:v>
                </c:pt>
                <c:pt idx="2">
                  <c:v>89.16</c:v>
                </c:pt>
                <c:pt idx="3">
                  <c:v>87.04</c:v>
                </c:pt>
                <c:pt idx="4">
                  <c:v>86.33</c:v>
                </c:pt>
              </c:numCache>
            </c:numRef>
          </c:val>
          <c:extLst>
            <c:ext xmlns:c16="http://schemas.microsoft.com/office/drawing/2014/chart" uri="{C3380CC4-5D6E-409C-BE32-E72D297353CC}">
              <c16:uniqueId val="{00000000-9ADA-4F3D-9347-A65679A6C26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81.260000000000005</c:v>
                </c:pt>
                <c:pt idx="1">
                  <c:v>92.61</c:v>
                </c:pt>
                <c:pt idx="2">
                  <c:v>91.41</c:v>
                </c:pt>
                <c:pt idx="3">
                  <c:v>96.26</c:v>
                </c:pt>
                <c:pt idx="4">
                  <c:v>90.92</c:v>
                </c:pt>
              </c:numCache>
            </c:numRef>
          </c:val>
          <c:smooth val="0"/>
          <c:extLst>
            <c:ext xmlns:c16="http://schemas.microsoft.com/office/drawing/2014/chart" uri="{C3380CC4-5D6E-409C-BE32-E72D297353CC}">
              <c16:uniqueId val="{00000001-9ADA-4F3D-9347-A65679A6C26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3601.35</c:v>
                </c:pt>
                <c:pt idx="1">
                  <c:v>3180.99</c:v>
                </c:pt>
                <c:pt idx="2">
                  <c:v>2763.32</c:v>
                </c:pt>
                <c:pt idx="3">
                  <c:v>2657.36</c:v>
                </c:pt>
                <c:pt idx="4">
                  <c:v>2441.04</c:v>
                </c:pt>
              </c:numCache>
            </c:numRef>
          </c:val>
          <c:extLst>
            <c:ext xmlns:c16="http://schemas.microsoft.com/office/drawing/2014/chart" uri="{C3380CC4-5D6E-409C-BE32-E72D297353CC}">
              <c16:uniqueId val="{00000000-6F4B-40DF-BFA3-315E0E11CDE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6F4B-40DF-BFA3-315E0E11CDE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46.23</c:v>
                </c:pt>
                <c:pt idx="1">
                  <c:v>49.73</c:v>
                </c:pt>
                <c:pt idx="2">
                  <c:v>48.92</c:v>
                </c:pt>
                <c:pt idx="3">
                  <c:v>62.76</c:v>
                </c:pt>
                <c:pt idx="4">
                  <c:v>59.05</c:v>
                </c:pt>
              </c:numCache>
            </c:numRef>
          </c:val>
          <c:extLst>
            <c:ext xmlns:c16="http://schemas.microsoft.com/office/drawing/2014/chart" uri="{C3380CC4-5D6E-409C-BE32-E72D297353CC}">
              <c16:uniqueId val="{00000000-6310-4F38-A967-8497C0992C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6310-4F38-A967-8497C0992C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437.92</c:v>
                </c:pt>
                <c:pt idx="1">
                  <c:v>407.44</c:v>
                </c:pt>
                <c:pt idx="2">
                  <c:v>418.94</c:v>
                </c:pt>
                <c:pt idx="3">
                  <c:v>322.33</c:v>
                </c:pt>
                <c:pt idx="4">
                  <c:v>339.73</c:v>
                </c:pt>
              </c:numCache>
            </c:numRef>
          </c:val>
          <c:extLst>
            <c:ext xmlns:c16="http://schemas.microsoft.com/office/drawing/2014/chart" uri="{C3380CC4-5D6E-409C-BE32-E72D297353CC}">
              <c16:uniqueId val="{00000000-1BB1-4F0E-A4C8-7D7E11A22BA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1BB1-4F0E-A4C8-7D7E11A22BA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5"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十和田市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小規模集合排水処理</v>
      </c>
      <c r="Q8" s="64"/>
      <c r="R8" s="64"/>
      <c r="S8" s="64"/>
      <c r="T8" s="64"/>
      <c r="U8" s="64"/>
      <c r="V8" s="64"/>
      <c r="W8" s="64" t="str">
        <f>データ!L6</f>
        <v>I2</v>
      </c>
      <c r="X8" s="64"/>
      <c r="Y8" s="64"/>
      <c r="Z8" s="64"/>
      <c r="AA8" s="64"/>
      <c r="AB8" s="64"/>
      <c r="AC8" s="64"/>
      <c r="AD8" s="65" t="str">
        <f>データ!$M$6</f>
        <v>非設置</v>
      </c>
      <c r="AE8" s="65"/>
      <c r="AF8" s="65"/>
      <c r="AG8" s="65"/>
      <c r="AH8" s="65"/>
      <c r="AI8" s="65"/>
      <c r="AJ8" s="65"/>
      <c r="AK8" s="3"/>
      <c r="AL8" s="44">
        <f>データ!S6</f>
        <v>58328</v>
      </c>
      <c r="AM8" s="44"/>
      <c r="AN8" s="44"/>
      <c r="AO8" s="44"/>
      <c r="AP8" s="44"/>
      <c r="AQ8" s="44"/>
      <c r="AR8" s="44"/>
      <c r="AS8" s="44"/>
      <c r="AT8" s="45">
        <f>データ!T6</f>
        <v>725.65</v>
      </c>
      <c r="AU8" s="45"/>
      <c r="AV8" s="45"/>
      <c r="AW8" s="45"/>
      <c r="AX8" s="45"/>
      <c r="AY8" s="45"/>
      <c r="AZ8" s="45"/>
      <c r="BA8" s="45"/>
      <c r="BB8" s="45">
        <f>データ!U6</f>
        <v>80.38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-4.82</v>
      </c>
      <c r="J10" s="45"/>
      <c r="K10" s="45"/>
      <c r="L10" s="45"/>
      <c r="M10" s="45"/>
      <c r="N10" s="45"/>
      <c r="O10" s="45"/>
      <c r="P10" s="45">
        <f>データ!P6</f>
        <v>0.46</v>
      </c>
      <c r="Q10" s="45"/>
      <c r="R10" s="45"/>
      <c r="S10" s="45"/>
      <c r="T10" s="45"/>
      <c r="U10" s="45"/>
      <c r="V10" s="45"/>
      <c r="W10" s="45">
        <f>データ!Q6</f>
        <v>105.07</v>
      </c>
      <c r="X10" s="45"/>
      <c r="Y10" s="45"/>
      <c r="Z10" s="45"/>
      <c r="AA10" s="45"/>
      <c r="AB10" s="45"/>
      <c r="AC10" s="45"/>
      <c r="AD10" s="44">
        <f>データ!R6</f>
        <v>4045</v>
      </c>
      <c r="AE10" s="44"/>
      <c r="AF10" s="44"/>
      <c r="AG10" s="44"/>
      <c r="AH10" s="44"/>
      <c r="AI10" s="44"/>
      <c r="AJ10" s="44"/>
      <c r="AK10" s="2"/>
      <c r="AL10" s="44">
        <f>データ!V6</f>
        <v>268</v>
      </c>
      <c r="AM10" s="44"/>
      <c r="AN10" s="44"/>
      <c r="AO10" s="44"/>
      <c r="AP10" s="44"/>
      <c r="AQ10" s="44"/>
      <c r="AR10" s="44"/>
      <c r="AS10" s="44"/>
      <c r="AT10" s="45">
        <f>データ!W6</f>
        <v>0.24</v>
      </c>
      <c r="AU10" s="45"/>
      <c r="AV10" s="45"/>
      <c r="AW10" s="45"/>
      <c r="AX10" s="45"/>
      <c r="AY10" s="45"/>
      <c r="AZ10" s="45"/>
      <c r="BA10" s="45"/>
      <c r="BB10" s="45">
        <f>データ!X6</f>
        <v>1116.67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d6be0wH4sHJSidlKzDHgfWyt1JlTC8tBZxoljZD1P/SMqoQUFOnS4Z8OMggDuuWgO4Cr6B/3GuIwWwvVP9pnPw==" saltValue="q8YjkSLD1CmcmilnlSXw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22063</v>
      </c>
      <c r="D6" s="19">
        <f t="shared" si="3"/>
        <v>46</v>
      </c>
      <c r="E6" s="19">
        <f t="shared" si="3"/>
        <v>17</v>
      </c>
      <c r="F6" s="19">
        <f t="shared" si="3"/>
        <v>9</v>
      </c>
      <c r="G6" s="19">
        <f t="shared" si="3"/>
        <v>0</v>
      </c>
      <c r="H6" s="19" t="str">
        <f t="shared" si="3"/>
        <v>青森県　十和田市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-4.82</v>
      </c>
      <c r="P6" s="20">
        <f t="shared" si="3"/>
        <v>0.46</v>
      </c>
      <c r="Q6" s="20">
        <f t="shared" si="3"/>
        <v>105.07</v>
      </c>
      <c r="R6" s="20">
        <f t="shared" si="3"/>
        <v>4045</v>
      </c>
      <c r="S6" s="20">
        <f t="shared" si="3"/>
        <v>58328</v>
      </c>
      <c r="T6" s="20">
        <f t="shared" si="3"/>
        <v>725.65</v>
      </c>
      <c r="U6" s="20">
        <f t="shared" si="3"/>
        <v>80.38</v>
      </c>
      <c r="V6" s="20">
        <f t="shared" si="3"/>
        <v>268</v>
      </c>
      <c r="W6" s="20">
        <f t="shared" si="3"/>
        <v>0.24</v>
      </c>
      <c r="X6" s="20">
        <f t="shared" si="3"/>
        <v>1116.67</v>
      </c>
      <c r="Y6" s="21">
        <f>IF(Y7="",NA(),Y7)</f>
        <v>97.2</v>
      </c>
      <c r="Z6" s="21">
        <f t="shared" ref="Z6:AH6" si="4">IF(Z7="",NA(),Z7)</f>
        <v>98.07</v>
      </c>
      <c r="AA6" s="21">
        <f t="shared" si="4"/>
        <v>99.69</v>
      </c>
      <c r="AB6" s="21">
        <f t="shared" si="4"/>
        <v>108.68</v>
      </c>
      <c r="AC6" s="21">
        <f t="shared" si="4"/>
        <v>127.61</v>
      </c>
      <c r="AD6" s="21">
        <f t="shared" si="4"/>
        <v>99.2</v>
      </c>
      <c r="AE6" s="21">
        <f t="shared" si="4"/>
        <v>100.42</v>
      </c>
      <c r="AF6" s="21">
        <f t="shared" si="4"/>
        <v>98.03</v>
      </c>
      <c r="AG6" s="21">
        <f t="shared" si="4"/>
        <v>105.46</v>
      </c>
      <c r="AH6" s="21">
        <f t="shared" si="4"/>
        <v>109.38</v>
      </c>
      <c r="AI6" s="20" t="str">
        <f>IF(AI7="","",IF(AI7="-","【-】","【"&amp;SUBSTITUTE(TEXT(AI7,"#,##0.00"),"-","△")&amp;"】"))</f>
        <v>【109.13】</v>
      </c>
      <c r="AJ6" s="21">
        <f>IF(AJ7="",NA(),AJ7)</f>
        <v>2678.93</v>
      </c>
      <c r="AK6" s="21">
        <f t="shared" ref="AK6:AS6" si="5">IF(AK7="",NA(),AK7)</f>
        <v>2677.94</v>
      </c>
      <c r="AL6" s="21">
        <f t="shared" si="5"/>
        <v>2724.84</v>
      </c>
      <c r="AM6" s="21">
        <f t="shared" si="5"/>
        <v>2858.41</v>
      </c>
      <c r="AN6" s="21">
        <f t="shared" si="5"/>
        <v>2776.51</v>
      </c>
      <c r="AO6" s="21">
        <f t="shared" si="5"/>
        <v>1500.46</v>
      </c>
      <c r="AP6" s="21">
        <f t="shared" si="5"/>
        <v>762.05</v>
      </c>
      <c r="AQ6" s="21">
        <f t="shared" si="5"/>
        <v>755.68</v>
      </c>
      <c r="AR6" s="21">
        <f t="shared" si="5"/>
        <v>806.39</v>
      </c>
      <c r="AS6" s="21">
        <f t="shared" si="5"/>
        <v>641.13</v>
      </c>
      <c r="AT6" s="20" t="str">
        <f>IF(AT7="","",IF(AT7="-","【-】","【"&amp;SUBSTITUTE(TEXT(AT7,"#,##0.00"),"-","△")&amp;"】"))</f>
        <v>【631.67】</v>
      </c>
      <c r="AU6" s="21">
        <f>IF(AU7="",NA(),AU7)</f>
        <v>92.38</v>
      </c>
      <c r="AV6" s="21">
        <f t="shared" ref="AV6:BD6" si="6">IF(AV7="",NA(),AV7)</f>
        <v>90.48</v>
      </c>
      <c r="AW6" s="21">
        <f t="shared" si="6"/>
        <v>89.16</v>
      </c>
      <c r="AX6" s="21">
        <f t="shared" si="6"/>
        <v>87.04</v>
      </c>
      <c r="AY6" s="21">
        <f t="shared" si="6"/>
        <v>86.33</v>
      </c>
      <c r="AZ6" s="21">
        <f t="shared" si="6"/>
        <v>81.260000000000005</v>
      </c>
      <c r="BA6" s="21">
        <f t="shared" si="6"/>
        <v>92.61</v>
      </c>
      <c r="BB6" s="21">
        <f t="shared" si="6"/>
        <v>91.41</v>
      </c>
      <c r="BC6" s="21">
        <f t="shared" si="6"/>
        <v>96.26</v>
      </c>
      <c r="BD6" s="21">
        <f t="shared" si="6"/>
        <v>90.92</v>
      </c>
      <c r="BE6" s="20" t="str">
        <f>IF(BE7="","",IF(BE7="-","【-】","【"&amp;SUBSTITUTE(TEXT(BE7,"#,##0.00"),"-","△")&amp;"】"))</f>
        <v>【91.66】</v>
      </c>
      <c r="BF6" s="21">
        <f>IF(BF7="",NA(),BF7)</f>
        <v>3601.35</v>
      </c>
      <c r="BG6" s="21">
        <f t="shared" ref="BG6:BO6" si="7">IF(BG7="",NA(),BG7)</f>
        <v>3180.99</v>
      </c>
      <c r="BH6" s="21">
        <f t="shared" si="7"/>
        <v>2763.32</v>
      </c>
      <c r="BI6" s="21">
        <f t="shared" si="7"/>
        <v>2657.36</v>
      </c>
      <c r="BJ6" s="21">
        <f t="shared" si="7"/>
        <v>2441.04</v>
      </c>
      <c r="BK6" s="21">
        <f t="shared" si="7"/>
        <v>1748.51</v>
      </c>
      <c r="BL6" s="21">
        <f t="shared" si="7"/>
        <v>1640.16</v>
      </c>
      <c r="BM6" s="21">
        <f t="shared" si="7"/>
        <v>1521.05</v>
      </c>
      <c r="BN6" s="21">
        <f t="shared" si="7"/>
        <v>1490.65</v>
      </c>
      <c r="BO6" s="21">
        <f t="shared" si="7"/>
        <v>1312.67</v>
      </c>
      <c r="BP6" s="20" t="str">
        <f>IF(BP7="","",IF(BP7="-","【-】","【"&amp;SUBSTITUTE(TEXT(BP7,"#,##0.00"),"-","△")&amp;"】"))</f>
        <v>【1,321.62】</v>
      </c>
      <c r="BQ6" s="21">
        <f>IF(BQ7="",NA(),BQ7)</f>
        <v>46.23</v>
      </c>
      <c r="BR6" s="21">
        <f t="shared" ref="BR6:BZ6" si="8">IF(BR7="",NA(),BR7)</f>
        <v>49.73</v>
      </c>
      <c r="BS6" s="21">
        <f t="shared" si="8"/>
        <v>48.92</v>
      </c>
      <c r="BT6" s="21">
        <f t="shared" si="8"/>
        <v>62.76</v>
      </c>
      <c r="BU6" s="21">
        <f t="shared" si="8"/>
        <v>59.05</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437.92</v>
      </c>
      <c r="CC6" s="21">
        <f t="shared" ref="CC6:CK6" si="9">IF(CC7="",NA(),CC7)</f>
        <v>407.44</v>
      </c>
      <c r="CD6" s="21">
        <f t="shared" si="9"/>
        <v>418.94</v>
      </c>
      <c r="CE6" s="21">
        <f t="shared" si="9"/>
        <v>322.33</v>
      </c>
      <c r="CF6" s="21">
        <f t="shared" si="9"/>
        <v>339.73</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f>IF(CM7="",NA(),CM7)</f>
        <v>47.15</v>
      </c>
      <c r="CN6" s="21">
        <f t="shared" ref="CN6:CV6" si="10">IF(CN7="",NA(),CN7)</f>
        <v>47.15</v>
      </c>
      <c r="CO6" s="21">
        <f t="shared" si="10"/>
        <v>46.34</v>
      </c>
      <c r="CP6" s="21">
        <f t="shared" si="10"/>
        <v>45.53</v>
      </c>
      <c r="CQ6" s="21">
        <f t="shared" si="10"/>
        <v>43.8</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97.77</v>
      </c>
      <c r="CY6" s="21">
        <f t="shared" ref="CY6:DG6" si="11">IF(CY7="",NA(),CY7)</f>
        <v>97.65</v>
      </c>
      <c r="CZ6" s="21">
        <f t="shared" si="11"/>
        <v>97.59</v>
      </c>
      <c r="DA6" s="21">
        <f t="shared" si="11"/>
        <v>97.52</v>
      </c>
      <c r="DB6" s="21">
        <f t="shared" si="11"/>
        <v>97.76</v>
      </c>
      <c r="DC6" s="21">
        <f t="shared" si="11"/>
        <v>90.33</v>
      </c>
      <c r="DD6" s="21">
        <f t="shared" si="11"/>
        <v>90.04</v>
      </c>
      <c r="DE6" s="21">
        <f t="shared" si="11"/>
        <v>90.58</v>
      </c>
      <c r="DF6" s="21">
        <f t="shared" si="11"/>
        <v>90.11</v>
      </c>
      <c r="DG6" s="21">
        <f t="shared" si="11"/>
        <v>89.95</v>
      </c>
      <c r="DH6" s="20" t="str">
        <f>IF(DH7="","",IF(DH7="-","【-】","【"&amp;SUBSTITUTE(TEXT(DH7,"#,##0.00"),"-","△")&amp;"】"))</f>
        <v>【89.81】</v>
      </c>
      <c r="DI6" s="21">
        <f>IF(DI7="",NA(),DI7)</f>
        <v>43.32</v>
      </c>
      <c r="DJ6" s="21">
        <f t="shared" ref="DJ6:DR6" si="12">IF(DJ7="",NA(),DJ7)</f>
        <v>45.96</v>
      </c>
      <c r="DK6" s="21">
        <f t="shared" si="12"/>
        <v>48.6</v>
      </c>
      <c r="DL6" s="21">
        <f t="shared" si="12"/>
        <v>50.88</v>
      </c>
      <c r="DM6" s="21">
        <f t="shared" si="12"/>
        <v>52.45</v>
      </c>
      <c r="DN6" s="21">
        <f t="shared" si="12"/>
        <v>31</v>
      </c>
      <c r="DO6" s="21">
        <f t="shared" si="12"/>
        <v>29.28</v>
      </c>
      <c r="DP6" s="21">
        <f t="shared" si="12"/>
        <v>32.380000000000003</v>
      </c>
      <c r="DQ6" s="21">
        <f t="shared" si="12"/>
        <v>35.24</v>
      </c>
      <c r="DR6" s="21">
        <f t="shared" si="12"/>
        <v>36.090000000000003</v>
      </c>
      <c r="DS6" s="20" t="str">
        <f>IF(DS7="","",IF(DS7="-","【-】","【"&amp;SUBSTITUTE(TEXT(DS7,"#,##0.00"),"-","△")&amp;"】"))</f>
        <v>【35.75】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22063</v>
      </c>
      <c r="D7" s="23">
        <v>46</v>
      </c>
      <c r="E7" s="23">
        <v>17</v>
      </c>
      <c r="F7" s="23">
        <v>9</v>
      </c>
      <c r="G7" s="23">
        <v>0</v>
      </c>
      <c r="H7" s="23" t="s">
        <v>96</v>
      </c>
      <c r="I7" s="23" t="s">
        <v>97</v>
      </c>
      <c r="J7" s="23" t="s">
        <v>98</v>
      </c>
      <c r="K7" s="23" t="s">
        <v>99</v>
      </c>
      <c r="L7" s="23" t="s">
        <v>100</v>
      </c>
      <c r="M7" s="23" t="s">
        <v>101</v>
      </c>
      <c r="N7" s="24" t="s">
        <v>102</v>
      </c>
      <c r="O7" s="24">
        <v>-4.82</v>
      </c>
      <c r="P7" s="24">
        <v>0.46</v>
      </c>
      <c r="Q7" s="24">
        <v>105.07</v>
      </c>
      <c r="R7" s="24">
        <v>4045</v>
      </c>
      <c r="S7" s="24">
        <v>58328</v>
      </c>
      <c r="T7" s="24">
        <v>725.65</v>
      </c>
      <c r="U7" s="24">
        <v>80.38</v>
      </c>
      <c r="V7" s="24">
        <v>268</v>
      </c>
      <c r="W7" s="24">
        <v>0.24</v>
      </c>
      <c r="X7" s="24">
        <v>1116.67</v>
      </c>
      <c r="Y7" s="24">
        <v>97.2</v>
      </c>
      <c r="Z7" s="24">
        <v>98.07</v>
      </c>
      <c r="AA7" s="24">
        <v>99.69</v>
      </c>
      <c r="AB7" s="24">
        <v>108.68</v>
      </c>
      <c r="AC7" s="24">
        <v>127.61</v>
      </c>
      <c r="AD7" s="24">
        <v>99.2</v>
      </c>
      <c r="AE7" s="24">
        <v>100.42</v>
      </c>
      <c r="AF7" s="24">
        <v>98.03</v>
      </c>
      <c r="AG7" s="24">
        <v>105.46</v>
      </c>
      <c r="AH7" s="24">
        <v>109.38</v>
      </c>
      <c r="AI7" s="24">
        <v>109.13</v>
      </c>
      <c r="AJ7" s="24">
        <v>2678.93</v>
      </c>
      <c r="AK7" s="24">
        <v>2677.94</v>
      </c>
      <c r="AL7" s="24">
        <v>2724.84</v>
      </c>
      <c r="AM7" s="24">
        <v>2858.41</v>
      </c>
      <c r="AN7" s="24">
        <v>2776.51</v>
      </c>
      <c r="AO7" s="24">
        <v>1500.46</v>
      </c>
      <c r="AP7" s="24">
        <v>762.05</v>
      </c>
      <c r="AQ7" s="24">
        <v>755.68</v>
      </c>
      <c r="AR7" s="24">
        <v>806.39</v>
      </c>
      <c r="AS7" s="24">
        <v>641.13</v>
      </c>
      <c r="AT7" s="24">
        <v>631.66999999999996</v>
      </c>
      <c r="AU7" s="24">
        <v>92.38</v>
      </c>
      <c r="AV7" s="24">
        <v>90.48</v>
      </c>
      <c r="AW7" s="24">
        <v>89.16</v>
      </c>
      <c r="AX7" s="24">
        <v>87.04</v>
      </c>
      <c r="AY7" s="24">
        <v>86.33</v>
      </c>
      <c r="AZ7" s="24">
        <v>81.260000000000005</v>
      </c>
      <c r="BA7" s="24">
        <v>92.61</v>
      </c>
      <c r="BB7" s="24">
        <v>91.41</v>
      </c>
      <c r="BC7" s="24">
        <v>96.26</v>
      </c>
      <c r="BD7" s="24">
        <v>90.92</v>
      </c>
      <c r="BE7" s="24">
        <v>91.66</v>
      </c>
      <c r="BF7" s="24">
        <v>3601.35</v>
      </c>
      <c r="BG7" s="24">
        <v>3180.99</v>
      </c>
      <c r="BH7" s="24">
        <v>2763.32</v>
      </c>
      <c r="BI7" s="24">
        <v>2657.36</v>
      </c>
      <c r="BJ7" s="24">
        <v>2441.04</v>
      </c>
      <c r="BK7" s="24">
        <v>1748.51</v>
      </c>
      <c r="BL7" s="24">
        <v>1640.16</v>
      </c>
      <c r="BM7" s="24">
        <v>1521.05</v>
      </c>
      <c r="BN7" s="24">
        <v>1490.65</v>
      </c>
      <c r="BO7" s="24">
        <v>1312.67</v>
      </c>
      <c r="BP7" s="24">
        <v>1321.62</v>
      </c>
      <c r="BQ7" s="24">
        <v>46.23</v>
      </c>
      <c r="BR7" s="24">
        <v>49.73</v>
      </c>
      <c r="BS7" s="24">
        <v>48.92</v>
      </c>
      <c r="BT7" s="24">
        <v>62.76</v>
      </c>
      <c r="BU7" s="24">
        <v>59.05</v>
      </c>
      <c r="BV7" s="24">
        <v>34.99</v>
      </c>
      <c r="BW7" s="24">
        <v>38.270000000000003</v>
      </c>
      <c r="BX7" s="24">
        <v>37.520000000000003</v>
      </c>
      <c r="BY7" s="24">
        <v>34.96</v>
      </c>
      <c r="BZ7" s="24">
        <v>34.44</v>
      </c>
      <c r="CA7" s="24">
        <v>34.61</v>
      </c>
      <c r="CB7" s="24">
        <v>437.92</v>
      </c>
      <c r="CC7" s="24">
        <v>407.44</v>
      </c>
      <c r="CD7" s="24">
        <v>418.94</v>
      </c>
      <c r="CE7" s="24">
        <v>322.33</v>
      </c>
      <c r="CF7" s="24">
        <v>339.73</v>
      </c>
      <c r="CG7" s="24">
        <v>520.91999999999996</v>
      </c>
      <c r="CH7" s="24">
        <v>486.77</v>
      </c>
      <c r="CI7" s="24">
        <v>502.1</v>
      </c>
      <c r="CJ7" s="24">
        <v>539.07000000000005</v>
      </c>
      <c r="CK7" s="24">
        <v>541.80999999999995</v>
      </c>
      <c r="CL7" s="24">
        <v>538.24</v>
      </c>
      <c r="CM7" s="24">
        <v>47.15</v>
      </c>
      <c r="CN7" s="24">
        <v>47.15</v>
      </c>
      <c r="CO7" s="24">
        <v>46.34</v>
      </c>
      <c r="CP7" s="24">
        <v>45.53</v>
      </c>
      <c r="CQ7" s="24">
        <v>43.8</v>
      </c>
      <c r="CR7" s="24">
        <v>34.68</v>
      </c>
      <c r="CS7" s="24">
        <v>34.700000000000003</v>
      </c>
      <c r="CT7" s="24">
        <v>46.83</v>
      </c>
      <c r="CU7" s="24">
        <v>33.74</v>
      </c>
      <c r="CV7" s="24">
        <v>32.979999999999997</v>
      </c>
      <c r="CW7" s="24">
        <v>33.03</v>
      </c>
      <c r="CX7" s="24">
        <v>97.77</v>
      </c>
      <c r="CY7" s="24">
        <v>97.65</v>
      </c>
      <c r="CZ7" s="24">
        <v>97.59</v>
      </c>
      <c r="DA7" s="24">
        <v>97.52</v>
      </c>
      <c r="DB7" s="24">
        <v>97.76</v>
      </c>
      <c r="DC7" s="24">
        <v>90.33</v>
      </c>
      <c r="DD7" s="24">
        <v>90.04</v>
      </c>
      <c r="DE7" s="24">
        <v>90.58</v>
      </c>
      <c r="DF7" s="24">
        <v>90.11</v>
      </c>
      <c r="DG7" s="24">
        <v>89.95</v>
      </c>
      <c r="DH7" s="24">
        <v>89.81</v>
      </c>
      <c r="DI7" s="24">
        <v>43.32</v>
      </c>
      <c r="DJ7" s="24">
        <v>45.96</v>
      </c>
      <c r="DK7" s="24">
        <v>48.6</v>
      </c>
      <c r="DL7" s="24">
        <v>50.88</v>
      </c>
      <c r="DM7" s="24">
        <v>52.45</v>
      </c>
      <c r="DN7" s="24">
        <v>31</v>
      </c>
      <c r="DO7" s="24">
        <v>29.28</v>
      </c>
      <c r="DP7" s="24">
        <v>32.380000000000003</v>
      </c>
      <c r="DQ7" s="24">
        <v>35.24</v>
      </c>
      <c r="DR7" s="24">
        <v>36.090000000000003</v>
      </c>
      <c r="DS7" s="24">
        <v>35.75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　真大</cp:lastModifiedBy>
  <cp:lastPrinted>2025-02-17T08:04:25Z</cp:lastPrinted>
  <dcterms:created xsi:type="dcterms:W3CDTF">2024-12-19T01:33:44Z</dcterms:created>
  <dcterms:modified xsi:type="dcterms:W3CDTF">2025-02-20T02:19:59Z</dcterms:modified>
  <cp:category/>
</cp:coreProperties>
</file>