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U7aXlfKvm8O3T5ipd9+k1sBoJgO2Zcjrl3aR6O3OLopmqv0QeINWi6cw05aV/Q2vDm+shqn2wnMz92Y9SNdNHg==" workbookSaltValue="UpLumjKRfl1qPlb1I+oeyA==" workbookSpinCount="100000"/>
  <bookViews>
    <workbookView xWindow="0" yWindow="0" windowWidth="23040" windowHeight="9216"/>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<sst xmlns="http://schemas.openxmlformats.org/spreadsheetml/2006/main" xmlns:r="http://schemas.openxmlformats.org/officeDocument/2006/relationships" count="114" uniqueCount="114">
  <si>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</si>
  <si>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</si>
  <si>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</si>
  <si>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</si>
  <si>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</si>
  <si>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</si>
  <si>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</si>
  <si>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</si>
  <si>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</si>
  <si>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</si>
  <si>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</si>
  <si>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</si>
  <si>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</si>
  <si>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</si>
  <si>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</si>
  <si>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</si>
  <si>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</si>
  <si>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</si>
  <si>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</si>
  <si>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</si>
  <si>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</si>
  <si>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</si>
  <si>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</si>
  <si>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</si>
  <si>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</si>
  <si>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</si>
  <si>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</si>
  <si>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</si>
  <si>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</si>
  <si>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</si>
  <si>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</si>
  <si>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</si>
  <si>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</si>
  <si>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</si>
  <si>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</si>
  <si>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</si>
  <si>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　当市の下水道事業は、令和2年度より地方公営企業法を適用したことにより、数値はR02からとなっている。
　①経常収支比率は、不足分を繰入金で補うことにより、100％超を維持している状態のため、赤字に転じ②累積欠損金比率が発生する可能性がある。
　③流動比率については、類似団体と比較すると低いものの企業債の元金償還のピークを超えているため、増加が続く見込みである。
　④企業債残高対事業規模比率については、今後も整備や更新事業を実施するため、適正な投資運営を行えるよう、適切な企業債発行に努める必要がある。
　⑤経費回収率は類似団体と比較するとやや高いが、100％を下回ることが常態化しているため、令和6年度に料金改定の検討を行ったが、社会情勢により改定を見送る見通しであるため、財源の確保に努める必要がある。
　⑥汚水処理原価については、令和5年度において、3ヶ年の包括業務委託の精算払を行ったため、例年よりやや高くなった。今後は、物価高騰等による汚水維持費の増加より汚水資本費の減少が上回る状況が続く見込みのため、改善する可能性がある。⑦施設利用率については、今後は、接続率の上昇と共に処理水量も増え続ける見通しだが、令和11年度を目途に減少に転じる見込みのため、適切に施設更新を実施する必要がある。
　⑧水洗化率については、類似団体と比較するとやや高くなっており、微増が続く見込みである。</t>
    <rPh sb="54" eb="56">
      <t>ケイジョウ</t>
    </rPh>
    <rPh sb="56" eb="58">
      <t>シュウシ</t>
    </rPh>
    <rPh sb="58" eb="60">
      <t>ヒリツ</t>
    </rPh>
    <rPh sb="62" eb="65">
      <t>フソクブン</t>
    </rPh>
    <rPh sb="66" eb="68">
      <t>クリイレ</t>
    </rPh>
    <rPh sb="68" eb="69">
      <t>キン</t>
    </rPh>
    <rPh sb="70" eb="71">
      <t>オギナ</t>
    </rPh>
    <rPh sb="82" eb="83">
      <t>コ</t>
    </rPh>
    <rPh sb="84" eb="86">
      <t>イジ</t>
    </rPh>
    <rPh sb="90" eb="92">
      <t>ジョウタイ</t>
    </rPh>
    <rPh sb="149" eb="151">
      <t>キギョウ</t>
    </rPh>
    <rPh sb="151" eb="152">
      <t>サイ</t>
    </rPh>
    <rPh sb="153" eb="155">
      <t>ガンキン</t>
    </rPh>
    <rPh sb="155" eb="157">
      <t>ショウカン</t>
    </rPh>
    <rPh sb="162" eb="163">
      <t>コ</t>
    </rPh>
    <rPh sb="170" eb="172">
      <t>ゾウカ</t>
    </rPh>
    <rPh sb="173" eb="174">
      <t>ツヅ</t>
    </rPh>
    <rPh sb="175" eb="177">
      <t>ミコ</t>
    </rPh>
    <rPh sb="318" eb="320">
      <t>シャカイ</t>
    </rPh>
    <rPh sb="320" eb="322">
      <t>ジョウセイ</t>
    </rPh>
    <rPh sb="325" eb="327">
      <t>カイテイ</t>
    </rPh>
    <rPh sb="328" eb="330">
      <t>ミオク</t>
    </rPh>
    <rPh sb="331" eb="333">
      <t>ミトオ</t>
    </rPh>
    <rPh sb="340" eb="342">
      <t>ザイゲン</t>
    </rPh>
    <rPh sb="343" eb="345">
      <t>カクホ</t>
    </rPh>
    <rPh sb="346" eb="347">
      <t>ツト</t>
    </rPh>
    <rPh sb="349" eb="351">
      <t>ヒツヨウ</t>
    </rPh>
    <rPh sb="370" eb="372">
      <t>レイワ</t>
    </rPh>
    <rPh sb="373" eb="375">
      <t>ネンド</t>
    </rPh>
    <rPh sb="381" eb="383">
      <t>カネン</t>
    </rPh>
    <rPh sb="384" eb="386">
      <t>ホウカツ</t>
    </rPh>
    <rPh sb="386" eb="388">
      <t>ギョウム</t>
    </rPh>
    <rPh sb="388" eb="390">
      <t>イタク</t>
    </rPh>
    <rPh sb="391" eb="393">
      <t>セイサン</t>
    </rPh>
    <rPh sb="393" eb="394">
      <t>バラ</t>
    </rPh>
    <rPh sb="395" eb="396">
      <t>オコナ</t>
    </rPh>
    <rPh sb="401" eb="403">
      <t>レイネン</t>
    </rPh>
    <rPh sb="407" eb="408">
      <t>タカ</t>
    </rPh>
    <rPh sb="413" eb="415">
      <t>コンゴ</t>
    </rPh>
    <rPh sb="417" eb="419">
      <t>ブッカ</t>
    </rPh>
    <rPh sb="419" eb="421">
      <t>コウトウ</t>
    </rPh>
    <rPh sb="421" eb="422">
      <t>トウ</t>
    </rPh>
    <rPh sb="425" eb="427">
      <t>オスイ</t>
    </rPh>
    <rPh sb="427" eb="429">
      <t>イジ</t>
    </rPh>
    <rPh sb="431" eb="433">
      <t>ゾウカ</t>
    </rPh>
    <rPh sb="435" eb="437">
      <t>オスイ</t>
    </rPh>
    <rPh sb="437" eb="439">
      <t>シホン</t>
    </rPh>
    <rPh sb="439" eb="440">
      <t>ヒ</t>
    </rPh>
    <rPh sb="441" eb="443">
      <t>ゲンショウ</t>
    </rPh>
    <rPh sb="444" eb="446">
      <t>ウワマワ</t>
    </rPh>
    <rPh sb="447" eb="449">
      <t>ジョウキョウ</t>
    </rPh>
    <rPh sb="450" eb="451">
      <t>ツヅ</t>
    </rPh>
    <rPh sb="452" eb="454">
      <t>ミコ</t>
    </rPh>
    <rPh sb="459" eb="461">
      <t>カイゼン</t>
    </rPh>
    <rPh sb="463" eb="465">
      <t>カノウ</t>
    </rPh>
    <rPh sb="465" eb="466">
      <t>セイ</t>
    </rPh>
    <rPh sb="490" eb="492">
      <t>ジョウショウ</t>
    </rPh>
    <rPh sb="493" eb="494">
      <t>トモ</t>
    </rPh>
    <rPh sb="495" eb="497">
      <t>ショリ</t>
    </rPh>
    <rPh sb="497" eb="499">
      <t>スイリョウ</t>
    </rPh>
    <rPh sb="500" eb="501">
      <t>フ</t>
    </rPh>
    <rPh sb="502" eb="503">
      <t>ツヅ</t>
    </rPh>
    <rPh sb="505" eb="507">
      <t>ミトオ</t>
    </rPh>
    <rPh sb="511" eb="513">
      <t>レイワ</t>
    </rPh>
    <rPh sb="515" eb="516">
      <t>ネン</t>
    </rPh>
    <rPh sb="516" eb="517">
      <t>ド</t>
    </rPh>
    <rPh sb="518" eb="520">
      <t>メド</t>
    </rPh>
    <rPh sb="521" eb="523">
      <t>ゲンショウ</t>
    </rPh>
    <rPh sb="524" eb="525">
      <t>テン</t>
    </rPh>
    <rPh sb="527" eb="529">
      <t>ミコ</t>
    </rPh>
    <rPh sb="534" eb="536">
      <t>テキセツ</t>
    </rPh>
    <rPh sb="537" eb="539">
      <t>シセツ</t>
    </rPh>
    <rPh sb="539" eb="541">
      <t>コウシン</t>
    </rPh>
    <rPh sb="542" eb="544">
      <t>ジッシ</t>
    </rPh>
    <rPh sb="546" eb="548">
      <t>ヒツヨウ</t>
    </rPh>
    <rPh sb="585" eb="587">
      <t>ビゾウ</t>
    </rPh>
    <rPh sb="588" eb="589">
      <t>ツヅ</t>
    </rPh>
    <rPh sb="590" eb="592">
      <t>ミコ</t>
    </rPh>
    <phoneticPr fontId="1"/>
  </si>
  <si>
    <t>令和5年度全国平均</t>
    <rPh sb="0" eb="2">
      <t>レイワ</t>
    </rPh>
    <rPh sb="3" eb="5">
      <t>ネンド</t>
    </rPh>
    <phoneticPr fontId="1"/>
  </si>
  <si>
    <t>分析欄</t>
    <rPh sb="0" eb="2">
      <t>ブンセキ</t>
    </rPh>
    <rPh sb="2" eb="3">
      <t>ラン</t>
    </rPh>
    <phoneticPr fontId="1"/>
  </si>
  <si>
    <t>青森県　三沢市</t>
  </si>
  <si>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</si>
  <si>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</si>
  <si>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</si>
  <si>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</si>
  <si>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</si>
  <si>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</si>
  <si>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</si>
  <si>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</si>
  <si>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</si>
  <si>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</si>
  <si>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</si>
  <si>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</si>
  <si>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</si>
  <si>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</si>
  <si>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</si>
  <si>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</si>
  <si>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</si>
  <si>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</si>
  <si>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</si>
  <si>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</si>
  <si>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</si>
  <si>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</si>
  <si>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</si>
  <si>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</si>
  <si>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</si>
  <si>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</si>
  <si>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</si>
  <si>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</si>
  <si>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</si>
  <si>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</si>
  <si>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</si>
  <si>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</si>
  <si>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</si>
  <si>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</si>
  <si>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</si>
  <si>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　当市の公共下水道は昭和63年に整備を開始し平成7年から供用を開始している。
　有形固定資産減価償却率が類似団体より下回るのは、企業会計へ移行した際に各固定資産の取得価格を、その時点の残存価格で計上したことによるものである。
　現在のところ管渠更新は行っておらず、雨水管渠で耐用年数を超えたものがあり、②管渠老朽化率が類似団体と比較すると高いため、更新まで適切に管理を行う必要がある。また、今後、管渠の更新改良時期が一度に訪れることが予測されるため、老朽管更新が先送りになることのないよう努める必要がある。</t>
    <rPh sb="4" eb="6">
      <t>コウキョウ</t>
    </rPh>
    <rPh sb="120" eb="122">
      <t>カンキョ</t>
    </rPh>
    <rPh sb="132" eb="134">
      <t>ウスイ</t>
    </rPh>
    <rPh sb="134" eb="136">
      <t>カンキョ</t>
    </rPh>
    <rPh sb="137" eb="139">
      <t>タイヨウ</t>
    </rPh>
    <rPh sb="139" eb="141">
      <t>ネンスウ</t>
    </rPh>
    <rPh sb="142" eb="143">
      <t>コ</t>
    </rPh>
    <rPh sb="186" eb="188">
      <t>ヒツヨウ</t>
    </rPh>
    <rPh sb="244" eb="245">
      <t>ツト</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</si>
  <si>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</si>
  <si>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</si>
  <si>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</si>
  <si>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</si>
  <si>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</si>
  <si>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</si>
  <si>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</si>
  <si>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</si>
  <si>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</si>
  <si>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</si>
  <si>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</si>
  <si>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</si>
  <si>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</si>
  <si>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</si>
  <si>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</si>
  <si>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</si>
  <si>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</si>
  <si>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</si>
  <si>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</si>
  <si>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</si>
  <si>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</si>
  <si>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</si>
  <si>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</si>
  <si>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下水道事業</t>
  </si>
  <si>
    <t>公共下水道</t>
  </si>
  <si>
    <t>Cc2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</si>
  <si>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</si>
  <si>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</si>
  <si>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</si>
  <si>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</si>
  <si>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</si>
  <si>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</si>
  <si>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</si>
  <si>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</si>
  <si>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</si>
  <si>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</si>
  <si>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</si>
  <si>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当市の公共下水道は、整備区域を拡大していることから、今後も普及率が増加する見込みである。
　施設については、雨水管渠及び汚水処理施設の機械設備等が、耐用年数を過ぎ、更新が必要なものがある状況である。更新が先送りになることのないよう、令和7年度において、ストックマネジメント計画を策定することにより、老朽管更新事業計画において適切に年次計画及び財源計画を設定する予定である。
　また、令和5年度において実施した経営戦略の改定による現状予測に基づく投資・財源計画の結果、コスト縮減に努めているものの、経費回収率などが目標を達成しない見通しのため、令和6年度に料金改定について検討を行ったが、改定を見送る見通しとなっため、令和7年度以降、処理場運転管理費に交付金を活用し、持続可能な運営に向け、財源の確保を行う。</t>
    <rPh sb="11" eb="13">
      <t>セイビ</t>
    </rPh>
    <rPh sb="13" eb="15">
      <t>クイキ</t>
    </rPh>
    <rPh sb="16" eb="18">
      <t>カクダイ</t>
    </rPh>
    <rPh sb="27" eb="29">
      <t>コンゴ</t>
    </rPh>
    <rPh sb="30" eb="33">
      <t>フキュウリツ</t>
    </rPh>
    <rPh sb="34" eb="36">
      <t>ゾウカ</t>
    </rPh>
    <rPh sb="38" eb="40">
      <t>ミコ</t>
    </rPh>
    <rPh sb="47" eb="49">
      <t>シセツ</t>
    </rPh>
    <rPh sb="55" eb="57">
      <t>ウスイ</t>
    </rPh>
    <rPh sb="57" eb="59">
      <t>カンキョ</t>
    </rPh>
    <rPh sb="59" eb="60">
      <t>オヨ</t>
    </rPh>
    <rPh sb="181" eb="183">
      <t>ヨテイ</t>
    </rPh>
    <rPh sb="201" eb="203">
      <t>ジッシ</t>
    </rPh>
    <rPh sb="215" eb="217">
      <t>ゲンジョウ</t>
    </rPh>
    <rPh sb="217" eb="219">
      <t>ヨソク</t>
    </rPh>
    <rPh sb="220" eb="221">
      <t>モト</t>
    </rPh>
    <rPh sb="223" eb="225">
      <t>トウシ</t>
    </rPh>
    <rPh sb="226" eb="228">
      <t>ザイゲン</t>
    </rPh>
    <rPh sb="228" eb="230">
      <t>ケイカク</t>
    </rPh>
    <rPh sb="231" eb="233">
      <t>ケッカ</t>
    </rPh>
    <rPh sb="237" eb="239">
      <t>シュクゲン</t>
    </rPh>
    <rPh sb="240" eb="241">
      <t>ツト</t>
    </rPh>
    <rPh sb="249" eb="251">
      <t>ケイヒ</t>
    </rPh>
    <rPh sb="251" eb="253">
      <t>カイシュウ</t>
    </rPh>
    <rPh sb="253" eb="254">
      <t>リツ</t>
    </rPh>
    <rPh sb="257" eb="259">
      <t>モクヒョウ</t>
    </rPh>
    <rPh sb="260" eb="262">
      <t>タッセイ</t>
    </rPh>
    <rPh sb="265" eb="267">
      <t>ミトオ</t>
    </rPh>
    <rPh sb="272" eb="274">
      <t>レイワ</t>
    </rPh>
    <rPh sb="275" eb="276">
      <t>ネン</t>
    </rPh>
    <rPh sb="276" eb="277">
      <t>ド</t>
    </rPh>
    <rPh sb="278" eb="280">
      <t>リョウキン</t>
    </rPh>
    <rPh sb="280" eb="282">
      <t>カイテイ</t>
    </rPh>
    <rPh sb="286" eb="288">
      <t>ケントウ</t>
    </rPh>
    <rPh sb="289" eb="290">
      <t>オコナ</t>
    </rPh>
    <rPh sb="294" eb="296">
      <t>カイテイ</t>
    </rPh>
    <rPh sb="297" eb="299">
      <t>ミオク</t>
    </rPh>
    <rPh sb="300" eb="302">
      <t>ミトオ</t>
    </rPh>
    <rPh sb="309" eb="311">
      <t>レイワ</t>
    </rPh>
    <rPh sb="312" eb="314">
      <t>ネンド</t>
    </rPh>
    <rPh sb="314" eb="316">
      <t>イコウ</t>
    </rPh>
    <rPh sb="317" eb="320">
      <t>ショリジョウ</t>
    </rPh>
    <rPh sb="320" eb="322">
      <t>ウンテン</t>
    </rPh>
    <rPh sb="322" eb="324">
      <t>カンリ</t>
    </rPh>
    <rPh sb="324" eb="325">
      <t>ヒ</t>
    </rPh>
    <rPh sb="326" eb="329">
      <t>コウフキン</t>
    </rPh>
    <rPh sb="330" eb="332">
      <t>カツヨウ</t>
    </rPh>
    <rPh sb="334" eb="336">
      <t>ジゾク</t>
    </rPh>
    <rPh sb="336" eb="338">
      <t>カノウ</t>
    </rPh>
    <rPh sb="339" eb="341">
      <t>ウンエイ</t>
    </rPh>
    <rPh sb="342" eb="343">
      <t>ム</t>
    </rPh>
    <rPh sb="345" eb="347">
      <t>ザイゲン</t>
    </rPh>
    <rPh sb="348" eb="350">
      <t>カクホ</t>
    </rPh>
    <rPh sb="351" eb="352">
      <t>オコナ</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</si>
</sst>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1.65</c:v>
                </c:pt>
                <c:pt idx="2">
                  <c:v>0.14000000000000001</c:v>
                </c:pt>
                <c:pt idx="3">
                  <c:v>8.e-002</c:v>
                </c:pt>
                <c:pt idx="4">
                  <c:v>0.57999999999999996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49.65</c:v>
                </c:pt>
                <c:pt idx="2">
                  <c:v>50.05</c:v>
                </c:pt>
                <c:pt idx="3">
                  <c:v>48.96</c:v>
                </c:pt>
                <c:pt idx="4">
                  <c:v>48.3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50.53</c:v>
                </c:pt>
                <c:pt idx="2">
                  <c:v>51.42</c:v>
                </c:pt>
                <c:pt idx="3">
                  <c:v>48.95</c:v>
                </c:pt>
                <c:pt idx="4">
                  <c:v>49.28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89.86</c:v>
                </c:pt>
                <c:pt idx="2">
                  <c:v>90.23</c:v>
                </c:pt>
                <c:pt idx="3">
                  <c:v>91.19</c:v>
                </c:pt>
                <c:pt idx="4">
                  <c:v>91.55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82.08</c:v>
                </c:pt>
                <c:pt idx="2">
                  <c:v>81.34</c:v>
                </c:pt>
                <c:pt idx="3">
                  <c:v>81.14</c:v>
                </c:pt>
                <c:pt idx="4">
                  <c:v>79.7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108.72</c:v>
                </c:pt>
                <c:pt idx="2">
                  <c:v>109.47</c:v>
                </c:pt>
                <c:pt idx="3">
                  <c:v>108.43</c:v>
                </c:pt>
                <c:pt idx="4">
                  <c:v>108.06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107.21</c:v>
                </c:pt>
                <c:pt idx="2">
                  <c:v>107.08</c:v>
                </c:pt>
                <c:pt idx="3">
                  <c:v>106.08</c:v>
                </c:pt>
                <c:pt idx="4">
                  <c:v>106.87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3.4</c:v>
                </c:pt>
                <c:pt idx="2">
                  <c:v>6.69</c:v>
                </c:pt>
                <c:pt idx="3">
                  <c:v>9.7200000000000006</c:v>
                </c:pt>
                <c:pt idx="4">
                  <c:v>12.61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12.7</c:v>
                </c:pt>
                <c:pt idx="2">
                  <c:v>14.65</c:v>
                </c:pt>
                <c:pt idx="3">
                  <c:v>16.11</c:v>
                </c:pt>
                <c:pt idx="4">
                  <c:v>17.05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formatCode="#,##0.00;&quot;△&quot;#,##0.00;&quot;-&quot;">
                  <c:v>1.48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formatCode="#,##0.00;&quot;△&quot;#,##0.00">
                  <c:v>0</c:v>
                </c:pt>
                <c:pt idx="2">
                  <c:v>0.1</c:v>
                </c:pt>
                <c:pt idx="3">
                  <c:v>0.17</c:v>
                </c:pt>
                <c:pt idx="4">
                  <c:v>0.22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43.71</c:v>
                </c:pt>
                <c:pt idx="2">
                  <c:v>45.94</c:v>
                </c:pt>
                <c:pt idx="3">
                  <c:v>29.34</c:v>
                </c:pt>
                <c:pt idx="4">
                  <c:v>21.73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14.6</c:v>
                </c:pt>
                <c:pt idx="2">
                  <c:v>22.76</c:v>
                </c:pt>
                <c:pt idx="3">
                  <c:v>31.87</c:v>
                </c:pt>
                <c:pt idx="4">
                  <c:v>33.65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40.67</c:v>
                </c:pt>
                <c:pt idx="2">
                  <c:v>47.7</c:v>
                </c:pt>
                <c:pt idx="3">
                  <c:v>50.59</c:v>
                </c:pt>
                <c:pt idx="4">
                  <c:v>62.37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1089.93</c:v>
                </c:pt>
                <c:pt idx="2">
                  <c:v>1030.23</c:v>
                </c:pt>
                <c:pt idx="3">
                  <c:v>1123.22</c:v>
                </c:pt>
                <c:pt idx="4">
                  <c:v>1027.5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1050.51</c:v>
                </c:pt>
                <c:pt idx="2">
                  <c:v>1102.01</c:v>
                </c:pt>
                <c:pt idx="3">
                  <c:v>987.36</c:v>
                </c:pt>
                <c:pt idx="4">
                  <c:v>1042.77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96.43</c:v>
                </c:pt>
                <c:pt idx="2">
                  <c:v>96.37</c:v>
                </c:pt>
                <c:pt idx="3">
                  <c:v>96.72</c:v>
                </c:pt>
                <c:pt idx="4">
                  <c:v>89.46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82.65</c:v>
                </c:pt>
                <c:pt idx="2">
                  <c:v>82.55</c:v>
                </c:pt>
                <c:pt idx="3">
                  <c:v>83.55</c:v>
                </c:pt>
                <c:pt idx="4">
                  <c:v>84.48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181.18</c:v>
                </c:pt>
                <c:pt idx="2">
                  <c:v>182.61</c:v>
                </c:pt>
                <c:pt idx="3">
                  <c:v>184.32</c:v>
                </c:pt>
                <c:pt idx="4">
                  <c:v>199.97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186.3</c:v>
                </c:pt>
                <c:pt idx="2">
                  <c:v>188.38</c:v>
                </c:pt>
                <c:pt idx="3">
                  <c:v>185.98</c:v>
                </c:pt>
                <c:pt idx="4">
                  <c:v>187.11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【78.43】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【630.82】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【58.94】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【138.75】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【97.81】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【41.09】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【8.68】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D28" zoomScale="85" zoomScaleNormal="85" workbookViewId="0">
      <selection activeCell="BL47" sqref="BL47:BZ63"/>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三沢市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16</v>
      </c>
      <c r="J7" s="5"/>
      <c r="K7" s="5"/>
      <c r="L7" s="5"/>
      <c r="M7" s="5"/>
      <c r="N7" s="5"/>
      <c r="O7" s="5"/>
      <c r="P7" s="5" t="s">
        <v>9</v>
      </c>
      <c r="Q7" s="5"/>
      <c r="R7" s="5"/>
      <c r="S7" s="5"/>
      <c r="T7" s="5"/>
      <c r="U7" s="5"/>
      <c r="V7" s="5"/>
      <c r="W7" s="5" t="s">
        <v>1</v>
      </c>
      <c r="X7" s="5"/>
      <c r="Y7" s="5"/>
      <c r="Z7" s="5"/>
      <c r="AA7" s="5"/>
      <c r="AB7" s="5"/>
      <c r="AC7" s="5"/>
      <c r="AD7" s="5" t="s">
        <v>8</v>
      </c>
      <c r="AE7" s="5"/>
      <c r="AF7" s="5"/>
      <c r="AG7" s="5"/>
      <c r="AH7" s="5"/>
      <c r="AI7" s="5"/>
      <c r="AJ7" s="5"/>
      <c r="AK7" s="3"/>
      <c r="AL7" s="5" t="s">
        <v>17</v>
      </c>
      <c r="AM7" s="5"/>
      <c r="AN7" s="5"/>
      <c r="AO7" s="5"/>
      <c r="AP7" s="5"/>
      <c r="AQ7" s="5"/>
      <c r="AR7" s="5"/>
      <c r="AS7" s="5"/>
      <c r="AT7" s="5" t="s">
        <v>14</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Cc2</v>
      </c>
      <c r="X8" s="6"/>
      <c r="Y8" s="6"/>
      <c r="Z8" s="6"/>
      <c r="AA8" s="6"/>
      <c r="AB8" s="6"/>
      <c r="AC8" s="6"/>
      <c r="AD8" s="20" t="str">
        <f>データ!$M$6</f>
        <v>非設置</v>
      </c>
      <c r="AE8" s="20"/>
      <c r="AF8" s="20"/>
      <c r="AG8" s="20"/>
      <c r="AH8" s="20"/>
      <c r="AI8" s="20"/>
      <c r="AJ8" s="20"/>
      <c r="AK8" s="3"/>
      <c r="AL8" s="21">
        <f>データ!S6</f>
        <v>37899</v>
      </c>
      <c r="AM8" s="21"/>
      <c r="AN8" s="21"/>
      <c r="AO8" s="21"/>
      <c r="AP8" s="21"/>
      <c r="AQ8" s="21"/>
      <c r="AR8" s="21"/>
      <c r="AS8" s="21"/>
      <c r="AT8" s="7">
        <f>データ!T6</f>
        <v>119.39</v>
      </c>
      <c r="AU8" s="7"/>
      <c r="AV8" s="7"/>
      <c r="AW8" s="7"/>
      <c r="AX8" s="7"/>
      <c r="AY8" s="7"/>
      <c r="AZ8" s="7"/>
      <c r="BA8" s="7"/>
      <c r="BB8" s="7">
        <f>データ!U6</f>
        <v>317.44</v>
      </c>
      <c r="BC8" s="7"/>
      <c r="BD8" s="7"/>
      <c r="BE8" s="7"/>
      <c r="BF8" s="7"/>
      <c r="BG8" s="7"/>
      <c r="BH8" s="7"/>
      <c r="BI8" s="7"/>
      <c r="BJ8" s="3"/>
      <c r="BK8" s="3"/>
      <c r="BL8" s="27" t="s">
        <v>15</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5</v>
      </c>
      <c r="BC9" s="5"/>
      <c r="BD9" s="5"/>
      <c r="BE9" s="5"/>
      <c r="BF9" s="5"/>
      <c r="BG9" s="5"/>
      <c r="BH9" s="5"/>
      <c r="BI9" s="5"/>
      <c r="BJ9" s="3"/>
      <c r="BK9" s="3"/>
      <c r="BL9" s="28" t="s">
        <v>32</v>
      </c>
      <c r="BM9" s="38"/>
      <c r="BN9" s="45" t="s">
        <v>34</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55.38</v>
      </c>
      <c r="J10" s="7"/>
      <c r="K10" s="7"/>
      <c r="L10" s="7"/>
      <c r="M10" s="7"/>
      <c r="N10" s="7"/>
      <c r="O10" s="7"/>
      <c r="P10" s="7">
        <f>データ!P6</f>
        <v>75.599999999999994</v>
      </c>
      <c r="Q10" s="7"/>
      <c r="R10" s="7"/>
      <c r="S10" s="7"/>
      <c r="T10" s="7"/>
      <c r="U10" s="7"/>
      <c r="V10" s="7"/>
      <c r="W10" s="7">
        <f>データ!Q6</f>
        <v>98.7</v>
      </c>
      <c r="X10" s="7"/>
      <c r="Y10" s="7"/>
      <c r="Z10" s="7"/>
      <c r="AA10" s="7"/>
      <c r="AB10" s="7"/>
      <c r="AC10" s="7"/>
      <c r="AD10" s="21">
        <f>データ!R6</f>
        <v>3130</v>
      </c>
      <c r="AE10" s="21"/>
      <c r="AF10" s="21"/>
      <c r="AG10" s="21"/>
      <c r="AH10" s="21"/>
      <c r="AI10" s="21"/>
      <c r="AJ10" s="21"/>
      <c r="AK10" s="2"/>
      <c r="AL10" s="21">
        <f>データ!V6</f>
        <v>28262</v>
      </c>
      <c r="AM10" s="21"/>
      <c r="AN10" s="21"/>
      <c r="AO10" s="21"/>
      <c r="AP10" s="21"/>
      <c r="AQ10" s="21"/>
      <c r="AR10" s="21"/>
      <c r="AS10" s="21"/>
      <c r="AT10" s="7">
        <f>データ!W6</f>
        <v>9.41</v>
      </c>
      <c r="AU10" s="7"/>
      <c r="AV10" s="7"/>
      <c r="AW10" s="7"/>
      <c r="AX10" s="7"/>
      <c r="AY10" s="7"/>
      <c r="AZ10" s="7"/>
      <c r="BA10" s="7"/>
      <c r="BB10" s="7">
        <f>データ!X6</f>
        <v>3003.4</v>
      </c>
      <c r="BC10" s="7"/>
      <c r="BD10" s="7"/>
      <c r="BE10" s="7"/>
      <c r="BF10" s="7"/>
      <c r="BG10" s="7"/>
      <c r="BH10" s="7"/>
      <c r="BI10" s="7"/>
      <c r="BJ10" s="2"/>
      <c r="BK10" s="2"/>
      <c r="BL10" s="29" t="s">
        <v>35</v>
      </c>
      <c r="BM10" s="39"/>
      <c r="BN10" s="46" t="s">
        <v>37</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36</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75</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46</v>
      </c>
      <c r="F84" s="12" t="s">
        <v>47</v>
      </c>
      <c r="G84" s="12" t="s">
        <v>48</v>
      </c>
      <c r="H84" s="12" t="s">
        <v>41</v>
      </c>
      <c r="I84" s="12" t="s">
        <v>11</v>
      </c>
      <c r="J84" s="12" t="s">
        <v>49</v>
      </c>
      <c r="K84" s="12" t="s">
        <v>50</v>
      </c>
      <c r="L84" s="12" t="s">
        <v>4</v>
      </c>
      <c r="M84" s="12" t="s">
        <v>33</v>
      </c>
      <c r="N84" s="12" t="s">
        <v>52</v>
      </c>
      <c r="O84" s="12" t="s">
        <v>54</v>
      </c>
    </row>
    <row r="85" spans="1:78" hidden="1">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uVO6sMHjTYuE1eDDovJv3+iBGfTnmzR+w1MHJAeJx425o5lG1f9nwOhhqqb8rRZIeC+oWaWneDki5DCfBw6lQ==" saltValue="XhBsxeYPdNsAY6pp1Fd6C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55</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8">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2</v>
      </c>
      <c r="C3" s="58" t="s">
        <v>58</v>
      </c>
      <c r="D3" s="58" t="s">
        <v>59</v>
      </c>
      <c r="E3" s="58" t="s">
        <v>7</v>
      </c>
      <c r="F3" s="58" t="s">
        <v>6</v>
      </c>
      <c r="G3" s="58" t="s">
        <v>25</v>
      </c>
      <c r="H3" s="64" t="s">
        <v>60</v>
      </c>
      <c r="I3" s="67"/>
      <c r="J3" s="67"/>
      <c r="K3" s="67"/>
      <c r="L3" s="67"/>
      <c r="M3" s="67"/>
      <c r="N3" s="67"/>
      <c r="O3" s="67"/>
      <c r="P3" s="67"/>
      <c r="Q3" s="67"/>
      <c r="R3" s="67"/>
      <c r="S3" s="67"/>
      <c r="T3" s="67"/>
      <c r="U3" s="67"/>
      <c r="V3" s="67"/>
      <c r="W3" s="67"/>
      <c r="X3" s="72"/>
      <c r="Y3" s="75"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13</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56" t="s">
        <v>61</v>
      </c>
      <c r="B4" s="59"/>
      <c r="C4" s="59"/>
      <c r="D4" s="59"/>
      <c r="E4" s="59"/>
      <c r="F4" s="59"/>
      <c r="G4" s="59"/>
      <c r="H4" s="65"/>
      <c r="I4" s="68"/>
      <c r="J4" s="68"/>
      <c r="K4" s="68"/>
      <c r="L4" s="68"/>
      <c r="M4" s="68"/>
      <c r="N4" s="68"/>
      <c r="O4" s="68"/>
      <c r="P4" s="68"/>
      <c r="Q4" s="68"/>
      <c r="R4" s="68"/>
      <c r="S4" s="68"/>
      <c r="T4" s="68"/>
      <c r="U4" s="68"/>
      <c r="V4" s="68"/>
      <c r="W4" s="68"/>
      <c r="X4" s="73"/>
      <c r="Y4" s="76" t="s">
        <v>51</v>
      </c>
      <c r="Z4" s="76"/>
      <c r="AA4" s="76"/>
      <c r="AB4" s="76"/>
      <c r="AC4" s="76"/>
      <c r="AD4" s="76"/>
      <c r="AE4" s="76"/>
      <c r="AF4" s="76"/>
      <c r="AG4" s="76"/>
      <c r="AH4" s="76"/>
      <c r="AI4" s="76"/>
      <c r="AJ4" s="76" t="s">
        <v>45</v>
      </c>
      <c r="AK4" s="76"/>
      <c r="AL4" s="76"/>
      <c r="AM4" s="76"/>
      <c r="AN4" s="76"/>
      <c r="AO4" s="76"/>
      <c r="AP4" s="76"/>
      <c r="AQ4" s="76"/>
      <c r="AR4" s="76"/>
      <c r="AS4" s="76"/>
      <c r="AT4" s="76"/>
      <c r="AU4" s="76" t="s">
        <v>28</v>
      </c>
      <c r="AV4" s="76"/>
      <c r="AW4" s="76"/>
      <c r="AX4" s="76"/>
      <c r="AY4" s="76"/>
      <c r="AZ4" s="76"/>
      <c r="BA4" s="76"/>
      <c r="BB4" s="76"/>
      <c r="BC4" s="76"/>
      <c r="BD4" s="76"/>
      <c r="BE4" s="76"/>
      <c r="BF4" s="76" t="s">
        <v>63</v>
      </c>
      <c r="BG4" s="76"/>
      <c r="BH4" s="76"/>
      <c r="BI4" s="76"/>
      <c r="BJ4" s="76"/>
      <c r="BK4" s="76"/>
      <c r="BL4" s="76"/>
      <c r="BM4" s="76"/>
      <c r="BN4" s="76"/>
      <c r="BO4" s="76"/>
      <c r="BP4" s="76"/>
      <c r="BQ4" s="76" t="s">
        <v>0</v>
      </c>
      <c r="BR4" s="76"/>
      <c r="BS4" s="76"/>
      <c r="BT4" s="76"/>
      <c r="BU4" s="76"/>
      <c r="BV4" s="76"/>
      <c r="BW4" s="76"/>
      <c r="BX4" s="76"/>
      <c r="BY4" s="76"/>
      <c r="BZ4" s="76"/>
      <c r="CA4" s="76"/>
      <c r="CB4" s="76" t="s">
        <v>62</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8">
      <c r="A5" s="56" t="s">
        <v>70</v>
      </c>
      <c r="B5" s="60"/>
      <c r="C5" s="60"/>
      <c r="D5" s="60"/>
      <c r="E5" s="60"/>
      <c r="F5" s="60"/>
      <c r="G5" s="60"/>
      <c r="H5" s="66" t="s">
        <v>57</v>
      </c>
      <c r="I5" s="66" t="s">
        <v>71</v>
      </c>
      <c r="J5" s="66" t="s">
        <v>72</v>
      </c>
      <c r="K5" s="66" t="s">
        <v>73</v>
      </c>
      <c r="L5" s="66" t="s">
        <v>74</v>
      </c>
      <c r="M5" s="66" t="s">
        <v>8</v>
      </c>
      <c r="N5" s="66" t="s">
        <v>76</v>
      </c>
      <c r="O5" s="66" t="s">
        <v>77</v>
      </c>
      <c r="P5" s="66" t="s">
        <v>78</v>
      </c>
      <c r="Q5" s="66" t="s">
        <v>79</v>
      </c>
      <c r="R5" s="66" t="s">
        <v>80</v>
      </c>
      <c r="S5" s="66" t="s">
        <v>81</v>
      </c>
      <c r="T5" s="66" t="s">
        <v>82</v>
      </c>
      <c r="U5" s="66" t="s">
        <v>64</v>
      </c>
      <c r="V5" s="66" t="s">
        <v>83</v>
      </c>
      <c r="W5" s="66" t="s">
        <v>84</v>
      </c>
      <c r="X5" s="66" t="s">
        <v>85</v>
      </c>
      <c r="Y5" s="66" t="s">
        <v>86</v>
      </c>
      <c r="Z5" s="66" t="s">
        <v>87</v>
      </c>
      <c r="AA5" s="66" t="s">
        <v>88</v>
      </c>
      <c r="AB5" s="66" t="s">
        <v>89</v>
      </c>
      <c r="AC5" s="66" t="s">
        <v>90</v>
      </c>
      <c r="AD5" s="66" t="s">
        <v>92</v>
      </c>
      <c r="AE5" s="66" t="s">
        <v>93</v>
      </c>
      <c r="AF5" s="66" t="s">
        <v>94</v>
      </c>
      <c r="AG5" s="66" t="s">
        <v>95</v>
      </c>
      <c r="AH5" s="66" t="s">
        <v>96</v>
      </c>
      <c r="AI5" s="66" t="s">
        <v>44</v>
      </c>
      <c r="AJ5" s="66" t="s">
        <v>86</v>
      </c>
      <c r="AK5" s="66" t="s">
        <v>87</v>
      </c>
      <c r="AL5" s="66" t="s">
        <v>88</v>
      </c>
      <c r="AM5" s="66" t="s">
        <v>89</v>
      </c>
      <c r="AN5" s="66" t="s">
        <v>90</v>
      </c>
      <c r="AO5" s="66" t="s">
        <v>92</v>
      </c>
      <c r="AP5" s="66" t="s">
        <v>93</v>
      </c>
      <c r="AQ5" s="66" t="s">
        <v>94</v>
      </c>
      <c r="AR5" s="66" t="s">
        <v>95</v>
      </c>
      <c r="AS5" s="66" t="s">
        <v>96</v>
      </c>
      <c r="AT5" s="66" t="s">
        <v>91</v>
      </c>
      <c r="AU5" s="66" t="s">
        <v>86</v>
      </c>
      <c r="AV5" s="66" t="s">
        <v>87</v>
      </c>
      <c r="AW5" s="66" t="s">
        <v>88</v>
      </c>
      <c r="AX5" s="66" t="s">
        <v>89</v>
      </c>
      <c r="AY5" s="66" t="s">
        <v>90</v>
      </c>
      <c r="AZ5" s="66" t="s">
        <v>92</v>
      </c>
      <c r="BA5" s="66" t="s">
        <v>93</v>
      </c>
      <c r="BB5" s="66" t="s">
        <v>94</v>
      </c>
      <c r="BC5" s="66" t="s">
        <v>95</v>
      </c>
      <c r="BD5" s="66" t="s">
        <v>96</v>
      </c>
      <c r="BE5" s="66" t="s">
        <v>91</v>
      </c>
      <c r="BF5" s="66" t="s">
        <v>86</v>
      </c>
      <c r="BG5" s="66" t="s">
        <v>87</v>
      </c>
      <c r="BH5" s="66" t="s">
        <v>88</v>
      </c>
      <c r="BI5" s="66" t="s">
        <v>89</v>
      </c>
      <c r="BJ5" s="66" t="s">
        <v>90</v>
      </c>
      <c r="BK5" s="66" t="s">
        <v>92</v>
      </c>
      <c r="BL5" s="66" t="s">
        <v>93</v>
      </c>
      <c r="BM5" s="66" t="s">
        <v>94</v>
      </c>
      <c r="BN5" s="66" t="s">
        <v>95</v>
      </c>
      <c r="BO5" s="66" t="s">
        <v>96</v>
      </c>
      <c r="BP5" s="66" t="s">
        <v>91</v>
      </c>
      <c r="BQ5" s="66" t="s">
        <v>86</v>
      </c>
      <c r="BR5" s="66" t="s">
        <v>87</v>
      </c>
      <c r="BS5" s="66" t="s">
        <v>88</v>
      </c>
      <c r="BT5" s="66" t="s">
        <v>89</v>
      </c>
      <c r="BU5" s="66" t="s">
        <v>90</v>
      </c>
      <c r="BV5" s="66" t="s">
        <v>92</v>
      </c>
      <c r="BW5" s="66" t="s">
        <v>93</v>
      </c>
      <c r="BX5" s="66" t="s">
        <v>94</v>
      </c>
      <c r="BY5" s="66" t="s">
        <v>95</v>
      </c>
      <c r="BZ5" s="66" t="s">
        <v>96</v>
      </c>
      <c r="CA5" s="66" t="s">
        <v>91</v>
      </c>
      <c r="CB5" s="66" t="s">
        <v>86</v>
      </c>
      <c r="CC5" s="66" t="s">
        <v>87</v>
      </c>
      <c r="CD5" s="66" t="s">
        <v>88</v>
      </c>
      <c r="CE5" s="66" t="s">
        <v>89</v>
      </c>
      <c r="CF5" s="66" t="s">
        <v>90</v>
      </c>
      <c r="CG5" s="66" t="s">
        <v>92</v>
      </c>
      <c r="CH5" s="66" t="s">
        <v>93</v>
      </c>
      <c r="CI5" s="66" t="s">
        <v>94</v>
      </c>
      <c r="CJ5" s="66" t="s">
        <v>95</v>
      </c>
      <c r="CK5" s="66" t="s">
        <v>96</v>
      </c>
      <c r="CL5" s="66" t="s">
        <v>91</v>
      </c>
      <c r="CM5" s="66" t="s">
        <v>86</v>
      </c>
      <c r="CN5" s="66" t="s">
        <v>87</v>
      </c>
      <c r="CO5" s="66" t="s">
        <v>88</v>
      </c>
      <c r="CP5" s="66" t="s">
        <v>89</v>
      </c>
      <c r="CQ5" s="66" t="s">
        <v>90</v>
      </c>
      <c r="CR5" s="66" t="s">
        <v>92</v>
      </c>
      <c r="CS5" s="66" t="s">
        <v>93</v>
      </c>
      <c r="CT5" s="66" t="s">
        <v>94</v>
      </c>
      <c r="CU5" s="66" t="s">
        <v>95</v>
      </c>
      <c r="CV5" s="66" t="s">
        <v>96</v>
      </c>
      <c r="CW5" s="66" t="s">
        <v>91</v>
      </c>
      <c r="CX5" s="66" t="s">
        <v>86</v>
      </c>
      <c r="CY5" s="66" t="s">
        <v>87</v>
      </c>
      <c r="CZ5" s="66" t="s">
        <v>88</v>
      </c>
      <c r="DA5" s="66" t="s">
        <v>89</v>
      </c>
      <c r="DB5" s="66" t="s">
        <v>90</v>
      </c>
      <c r="DC5" s="66" t="s">
        <v>92</v>
      </c>
      <c r="DD5" s="66" t="s">
        <v>93</v>
      </c>
      <c r="DE5" s="66" t="s">
        <v>94</v>
      </c>
      <c r="DF5" s="66" t="s">
        <v>95</v>
      </c>
      <c r="DG5" s="66" t="s">
        <v>96</v>
      </c>
      <c r="DH5" s="66" t="s">
        <v>91</v>
      </c>
      <c r="DI5" s="66" t="s">
        <v>86</v>
      </c>
      <c r="DJ5" s="66" t="s">
        <v>87</v>
      </c>
      <c r="DK5" s="66" t="s">
        <v>88</v>
      </c>
      <c r="DL5" s="66" t="s">
        <v>89</v>
      </c>
      <c r="DM5" s="66" t="s">
        <v>90</v>
      </c>
      <c r="DN5" s="66" t="s">
        <v>92</v>
      </c>
      <c r="DO5" s="66" t="s">
        <v>93</v>
      </c>
      <c r="DP5" s="66" t="s">
        <v>94</v>
      </c>
      <c r="DQ5" s="66" t="s">
        <v>95</v>
      </c>
      <c r="DR5" s="66" t="s">
        <v>96</v>
      </c>
      <c r="DS5" s="66" t="s">
        <v>91</v>
      </c>
      <c r="DT5" s="66" t="s">
        <v>86</v>
      </c>
      <c r="DU5" s="66" t="s">
        <v>87</v>
      </c>
      <c r="DV5" s="66" t="s">
        <v>88</v>
      </c>
      <c r="DW5" s="66" t="s">
        <v>89</v>
      </c>
      <c r="DX5" s="66" t="s">
        <v>90</v>
      </c>
      <c r="DY5" s="66" t="s">
        <v>92</v>
      </c>
      <c r="DZ5" s="66" t="s">
        <v>93</v>
      </c>
      <c r="EA5" s="66" t="s">
        <v>94</v>
      </c>
      <c r="EB5" s="66" t="s">
        <v>95</v>
      </c>
      <c r="EC5" s="66" t="s">
        <v>96</v>
      </c>
      <c r="ED5" s="66" t="s">
        <v>91</v>
      </c>
      <c r="EE5" s="66" t="s">
        <v>86</v>
      </c>
      <c r="EF5" s="66" t="s">
        <v>87</v>
      </c>
      <c r="EG5" s="66" t="s">
        <v>88</v>
      </c>
      <c r="EH5" s="66" t="s">
        <v>89</v>
      </c>
      <c r="EI5" s="66" t="s">
        <v>90</v>
      </c>
      <c r="EJ5" s="66" t="s">
        <v>92</v>
      </c>
      <c r="EK5" s="66" t="s">
        <v>93</v>
      </c>
      <c r="EL5" s="66" t="s">
        <v>94</v>
      </c>
      <c r="EM5" s="66" t="s">
        <v>95</v>
      </c>
      <c r="EN5" s="66" t="s">
        <v>96</v>
      </c>
      <c r="EO5" s="66" t="s">
        <v>91</v>
      </c>
    </row>
    <row r="6" spans="1:148" s="55" customFormat="1">
      <c r="A6" s="56" t="s">
        <v>97</v>
      </c>
      <c r="B6" s="61">
        <f t="shared" ref="B6:X6" si="1">B7</f>
        <v>2023</v>
      </c>
      <c r="C6" s="61">
        <f t="shared" si="1"/>
        <v>22071</v>
      </c>
      <c r="D6" s="61">
        <f t="shared" si="1"/>
        <v>46</v>
      </c>
      <c r="E6" s="61">
        <f t="shared" si="1"/>
        <v>17</v>
      </c>
      <c r="F6" s="61">
        <f t="shared" si="1"/>
        <v>1</v>
      </c>
      <c r="G6" s="61">
        <f t="shared" si="1"/>
        <v>0</v>
      </c>
      <c r="H6" s="61" t="str">
        <f t="shared" si="1"/>
        <v>青森県　三沢市</v>
      </c>
      <c r="I6" s="61" t="str">
        <f t="shared" si="1"/>
        <v>法適用</v>
      </c>
      <c r="J6" s="61" t="str">
        <f t="shared" si="1"/>
        <v>下水道事業</v>
      </c>
      <c r="K6" s="61" t="str">
        <f t="shared" si="1"/>
        <v>公共下水道</v>
      </c>
      <c r="L6" s="61" t="str">
        <f t="shared" si="1"/>
        <v>Cc2</v>
      </c>
      <c r="M6" s="61" t="str">
        <f t="shared" si="1"/>
        <v>非設置</v>
      </c>
      <c r="N6" s="69" t="str">
        <f t="shared" si="1"/>
        <v>-</v>
      </c>
      <c r="O6" s="69">
        <f t="shared" si="1"/>
        <v>55.38</v>
      </c>
      <c r="P6" s="69">
        <f t="shared" si="1"/>
        <v>75.599999999999994</v>
      </c>
      <c r="Q6" s="69">
        <f t="shared" si="1"/>
        <v>98.7</v>
      </c>
      <c r="R6" s="69">
        <f t="shared" si="1"/>
        <v>3130</v>
      </c>
      <c r="S6" s="69">
        <f t="shared" si="1"/>
        <v>37899</v>
      </c>
      <c r="T6" s="69">
        <f t="shared" si="1"/>
        <v>119.39</v>
      </c>
      <c r="U6" s="69">
        <f t="shared" si="1"/>
        <v>317.44</v>
      </c>
      <c r="V6" s="69">
        <f t="shared" si="1"/>
        <v>28262</v>
      </c>
      <c r="W6" s="69">
        <f t="shared" si="1"/>
        <v>9.41</v>
      </c>
      <c r="X6" s="69">
        <f t="shared" si="1"/>
        <v>3003.4</v>
      </c>
      <c r="Y6" s="77" t="str">
        <f t="shared" ref="Y6:AH6" si="2">IF(Y7="",NA(),Y7)</f>
        <v>-</v>
      </c>
      <c r="Z6" s="77">
        <f t="shared" si="2"/>
        <v>108.72</v>
      </c>
      <c r="AA6" s="77">
        <f t="shared" si="2"/>
        <v>109.47</v>
      </c>
      <c r="AB6" s="77">
        <f t="shared" si="2"/>
        <v>108.43</v>
      </c>
      <c r="AC6" s="77">
        <f t="shared" si="2"/>
        <v>108.06</v>
      </c>
      <c r="AD6" s="77" t="str">
        <f t="shared" si="2"/>
        <v>-</v>
      </c>
      <c r="AE6" s="77">
        <f t="shared" si="2"/>
        <v>107.21</v>
      </c>
      <c r="AF6" s="77">
        <f t="shared" si="2"/>
        <v>107.08</v>
      </c>
      <c r="AG6" s="77">
        <f t="shared" si="2"/>
        <v>106.08</v>
      </c>
      <c r="AH6" s="77">
        <f t="shared" si="2"/>
        <v>106.87</v>
      </c>
      <c r="AI6" s="69" t="str">
        <f>IF(AI7="","",IF(AI7="-","【-】","【"&amp;SUBSTITUTE(TEXT(AI7,"#,##0.00"),"-","△")&amp;"】"))</f>
        <v>【105.91】</v>
      </c>
      <c r="AJ6" s="77" t="str">
        <f t="shared" ref="AJ6:AS6" si="3">IF(AJ7="",NA(),AJ7)</f>
        <v>-</v>
      </c>
      <c r="AK6" s="69">
        <f t="shared" si="3"/>
        <v>0</v>
      </c>
      <c r="AL6" s="69">
        <f t="shared" si="3"/>
        <v>0</v>
      </c>
      <c r="AM6" s="69">
        <f t="shared" si="3"/>
        <v>0</v>
      </c>
      <c r="AN6" s="69">
        <f t="shared" si="3"/>
        <v>0</v>
      </c>
      <c r="AO6" s="77" t="str">
        <f t="shared" si="3"/>
        <v>-</v>
      </c>
      <c r="AP6" s="77">
        <f t="shared" si="3"/>
        <v>43.71</v>
      </c>
      <c r="AQ6" s="77">
        <f t="shared" si="3"/>
        <v>45.94</v>
      </c>
      <c r="AR6" s="77">
        <f t="shared" si="3"/>
        <v>29.34</v>
      </c>
      <c r="AS6" s="77">
        <f t="shared" si="3"/>
        <v>21.73</v>
      </c>
      <c r="AT6" s="69" t="str">
        <f>IF(AT7="","",IF(AT7="-","【-】","【"&amp;SUBSTITUTE(TEXT(AT7,"#,##0.00"),"-","△")&amp;"】"))</f>
        <v>【3.03】</v>
      </c>
      <c r="AU6" s="77" t="str">
        <f t="shared" ref="AU6:BD6" si="4">IF(AU7="",NA(),AU7)</f>
        <v>-</v>
      </c>
      <c r="AV6" s="77">
        <f t="shared" si="4"/>
        <v>14.6</v>
      </c>
      <c r="AW6" s="77">
        <f t="shared" si="4"/>
        <v>22.76</v>
      </c>
      <c r="AX6" s="77">
        <f t="shared" si="4"/>
        <v>31.87</v>
      </c>
      <c r="AY6" s="77">
        <f t="shared" si="4"/>
        <v>33.65</v>
      </c>
      <c r="AZ6" s="77" t="str">
        <f t="shared" si="4"/>
        <v>-</v>
      </c>
      <c r="BA6" s="77">
        <f t="shared" si="4"/>
        <v>40.67</v>
      </c>
      <c r="BB6" s="77">
        <f t="shared" si="4"/>
        <v>47.7</v>
      </c>
      <c r="BC6" s="77">
        <f t="shared" si="4"/>
        <v>50.59</v>
      </c>
      <c r="BD6" s="77">
        <f t="shared" si="4"/>
        <v>62.37</v>
      </c>
      <c r="BE6" s="69" t="str">
        <f>IF(BE7="","",IF(BE7="-","【-】","【"&amp;SUBSTITUTE(TEXT(BE7,"#,##0.00"),"-","△")&amp;"】"))</f>
        <v>【78.43】</v>
      </c>
      <c r="BF6" s="77" t="str">
        <f t="shared" ref="BF6:BO6" si="5">IF(BF7="",NA(),BF7)</f>
        <v>-</v>
      </c>
      <c r="BG6" s="77">
        <f t="shared" si="5"/>
        <v>1089.93</v>
      </c>
      <c r="BH6" s="77">
        <f t="shared" si="5"/>
        <v>1030.23</v>
      </c>
      <c r="BI6" s="77">
        <f t="shared" si="5"/>
        <v>1123.22</v>
      </c>
      <c r="BJ6" s="77">
        <f t="shared" si="5"/>
        <v>1027.5</v>
      </c>
      <c r="BK6" s="77" t="str">
        <f t="shared" si="5"/>
        <v>-</v>
      </c>
      <c r="BL6" s="77">
        <f t="shared" si="5"/>
        <v>1050.51</v>
      </c>
      <c r="BM6" s="77">
        <f t="shared" si="5"/>
        <v>1102.01</v>
      </c>
      <c r="BN6" s="77">
        <f t="shared" si="5"/>
        <v>987.36</v>
      </c>
      <c r="BO6" s="77">
        <f t="shared" si="5"/>
        <v>1042.77</v>
      </c>
      <c r="BP6" s="69" t="str">
        <f>IF(BP7="","",IF(BP7="-","【-】","【"&amp;SUBSTITUTE(TEXT(BP7,"#,##0.00"),"-","△")&amp;"】"))</f>
        <v>【630.82】</v>
      </c>
      <c r="BQ6" s="77" t="str">
        <f t="shared" ref="BQ6:BZ6" si="6">IF(BQ7="",NA(),BQ7)</f>
        <v>-</v>
      </c>
      <c r="BR6" s="77">
        <f t="shared" si="6"/>
        <v>96.43</v>
      </c>
      <c r="BS6" s="77">
        <f t="shared" si="6"/>
        <v>96.37</v>
      </c>
      <c r="BT6" s="77">
        <f t="shared" si="6"/>
        <v>96.72</v>
      </c>
      <c r="BU6" s="77">
        <f t="shared" si="6"/>
        <v>89.46</v>
      </c>
      <c r="BV6" s="77" t="str">
        <f t="shared" si="6"/>
        <v>-</v>
      </c>
      <c r="BW6" s="77">
        <f t="shared" si="6"/>
        <v>82.65</v>
      </c>
      <c r="BX6" s="77">
        <f t="shared" si="6"/>
        <v>82.55</v>
      </c>
      <c r="BY6" s="77">
        <f t="shared" si="6"/>
        <v>83.55</v>
      </c>
      <c r="BZ6" s="77">
        <f t="shared" si="6"/>
        <v>84.48</v>
      </c>
      <c r="CA6" s="69" t="str">
        <f>IF(CA7="","",IF(CA7="-","【-】","【"&amp;SUBSTITUTE(TEXT(CA7,"#,##0.00"),"-","△")&amp;"】"))</f>
        <v>【97.81】</v>
      </c>
      <c r="CB6" s="77" t="str">
        <f t="shared" ref="CB6:CK6" si="7">IF(CB7="",NA(),CB7)</f>
        <v>-</v>
      </c>
      <c r="CC6" s="77">
        <f t="shared" si="7"/>
        <v>181.18</v>
      </c>
      <c r="CD6" s="77">
        <f t="shared" si="7"/>
        <v>182.61</v>
      </c>
      <c r="CE6" s="77">
        <f t="shared" si="7"/>
        <v>184.32</v>
      </c>
      <c r="CF6" s="77">
        <f t="shared" si="7"/>
        <v>199.97</v>
      </c>
      <c r="CG6" s="77" t="str">
        <f t="shared" si="7"/>
        <v>-</v>
      </c>
      <c r="CH6" s="77">
        <f t="shared" si="7"/>
        <v>186.3</v>
      </c>
      <c r="CI6" s="77">
        <f t="shared" si="7"/>
        <v>188.38</v>
      </c>
      <c r="CJ6" s="77">
        <f t="shared" si="7"/>
        <v>185.98</v>
      </c>
      <c r="CK6" s="77">
        <f t="shared" si="7"/>
        <v>187.11</v>
      </c>
      <c r="CL6" s="69" t="str">
        <f>IF(CL7="","",IF(CL7="-","【-】","【"&amp;SUBSTITUTE(TEXT(CL7,"#,##0.00"),"-","△")&amp;"】"))</f>
        <v>【138.75】</v>
      </c>
      <c r="CM6" s="77" t="str">
        <f t="shared" ref="CM6:CV6" si="8">IF(CM7="",NA(),CM7)</f>
        <v>-</v>
      </c>
      <c r="CN6" s="77">
        <f t="shared" si="8"/>
        <v>49.65</v>
      </c>
      <c r="CO6" s="77">
        <f t="shared" si="8"/>
        <v>50.05</v>
      </c>
      <c r="CP6" s="77">
        <f t="shared" si="8"/>
        <v>48.96</v>
      </c>
      <c r="CQ6" s="77">
        <f t="shared" si="8"/>
        <v>48.3</v>
      </c>
      <c r="CR6" s="77" t="str">
        <f t="shared" si="8"/>
        <v>-</v>
      </c>
      <c r="CS6" s="77">
        <f t="shared" si="8"/>
        <v>50.53</v>
      </c>
      <c r="CT6" s="77">
        <f t="shared" si="8"/>
        <v>51.42</v>
      </c>
      <c r="CU6" s="77">
        <f t="shared" si="8"/>
        <v>48.95</v>
      </c>
      <c r="CV6" s="77">
        <f t="shared" si="8"/>
        <v>49.28</v>
      </c>
      <c r="CW6" s="69" t="str">
        <f>IF(CW7="","",IF(CW7="-","【-】","【"&amp;SUBSTITUTE(TEXT(CW7,"#,##0.00"),"-","△")&amp;"】"))</f>
        <v>【58.94】</v>
      </c>
      <c r="CX6" s="77" t="str">
        <f t="shared" ref="CX6:DG6" si="9">IF(CX7="",NA(),CX7)</f>
        <v>-</v>
      </c>
      <c r="CY6" s="77">
        <f t="shared" si="9"/>
        <v>89.86</v>
      </c>
      <c r="CZ6" s="77">
        <f t="shared" si="9"/>
        <v>90.23</v>
      </c>
      <c r="DA6" s="77">
        <f t="shared" si="9"/>
        <v>91.19</v>
      </c>
      <c r="DB6" s="77">
        <f t="shared" si="9"/>
        <v>91.55</v>
      </c>
      <c r="DC6" s="77" t="str">
        <f t="shared" si="9"/>
        <v>-</v>
      </c>
      <c r="DD6" s="77">
        <f t="shared" si="9"/>
        <v>82.08</v>
      </c>
      <c r="DE6" s="77">
        <f t="shared" si="9"/>
        <v>81.34</v>
      </c>
      <c r="DF6" s="77">
        <f t="shared" si="9"/>
        <v>81.14</v>
      </c>
      <c r="DG6" s="77">
        <f t="shared" si="9"/>
        <v>79.7</v>
      </c>
      <c r="DH6" s="69" t="str">
        <f>IF(DH7="","",IF(DH7="-","【-】","【"&amp;SUBSTITUTE(TEXT(DH7,"#,##0.00"),"-","△")&amp;"】"))</f>
        <v>【95.91】</v>
      </c>
      <c r="DI6" s="77" t="str">
        <f t="shared" ref="DI6:DR6" si="10">IF(DI7="",NA(),DI7)</f>
        <v>-</v>
      </c>
      <c r="DJ6" s="77">
        <f t="shared" si="10"/>
        <v>3.4</v>
      </c>
      <c r="DK6" s="77">
        <f t="shared" si="10"/>
        <v>6.69</v>
      </c>
      <c r="DL6" s="77">
        <f t="shared" si="10"/>
        <v>9.7200000000000006</v>
      </c>
      <c r="DM6" s="77">
        <f t="shared" si="10"/>
        <v>12.61</v>
      </c>
      <c r="DN6" s="77" t="str">
        <f t="shared" si="10"/>
        <v>-</v>
      </c>
      <c r="DO6" s="77">
        <f t="shared" si="10"/>
        <v>12.7</v>
      </c>
      <c r="DP6" s="77">
        <f t="shared" si="10"/>
        <v>14.65</v>
      </c>
      <c r="DQ6" s="77">
        <f t="shared" si="10"/>
        <v>16.11</v>
      </c>
      <c r="DR6" s="77">
        <f t="shared" si="10"/>
        <v>17.05</v>
      </c>
      <c r="DS6" s="69" t="str">
        <f>IF(DS7="","",IF(DS7="-","【-】","【"&amp;SUBSTITUTE(TEXT(DS7,"#,##0.00"),"-","△")&amp;"】"))</f>
        <v>【41.09】</v>
      </c>
      <c r="DT6" s="77" t="str">
        <f t="shared" ref="DT6:EC6" si="11">IF(DT7="",NA(),DT7)</f>
        <v>-</v>
      </c>
      <c r="DU6" s="69">
        <f t="shared" si="11"/>
        <v>0</v>
      </c>
      <c r="DV6" s="69">
        <f t="shared" si="11"/>
        <v>0</v>
      </c>
      <c r="DW6" s="69">
        <f t="shared" si="11"/>
        <v>0</v>
      </c>
      <c r="DX6" s="77">
        <f t="shared" si="11"/>
        <v>1.48</v>
      </c>
      <c r="DY6" s="77" t="str">
        <f t="shared" si="11"/>
        <v>-</v>
      </c>
      <c r="DZ6" s="69">
        <f t="shared" si="11"/>
        <v>0</v>
      </c>
      <c r="EA6" s="77">
        <f t="shared" si="11"/>
        <v>0.1</v>
      </c>
      <c r="EB6" s="77">
        <f t="shared" si="11"/>
        <v>0.17</v>
      </c>
      <c r="EC6" s="77">
        <f t="shared" si="11"/>
        <v>0.22</v>
      </c>
      <c r="ED6" s="69" t="str">
        <f>IF(ED7="","",IF(ED7="-","【-】","【"&amp;SUBSTITUTE(TEXT(ED7,"#,##0.00"),"-","△")&amp;"】"))</f>
        <v>【8.68】</v>
      </c>
      <c r="EE6" s="77" t="str">
        <f t="shared" ref="EE6:EN6" si="12">IF(EE7="",NA(),EE7)</f>
        <v>-</v>
      </c>
      <c r="EF6" s="69">
        <f t="shared" si="12"/>
        <v>0</v>
      </c>
      <c r="EG6" s="69">
        <f t="shared" si="12"/>
        <v>0</v>
      </c>
      <c r="EH6" s="69">
        <f t="shared" si="12"/>
        <v>0</v>
      </c>
      <c r="EI6" s="69">
        <f t="shared" si="12"/>
        <v>0</v>
      </c>
      <c r="EJ6" s="77" t="str">
        <f t="shared" si="12"/>
        <v>-</v>
      </c>
      <c r="EK6" s="77">
        <f t="shared" si="12"/>
        <v>1.65</v>
      </c>
      <c r="EL6" s="77">
        <f t="shared" si="12"/>
        <v>0.14000000000000001</v>
      </c>
      <c r="EM6" s="77">
        <f t="shared" si="12"/>
        <v>8.e-002</v>
      </c>
      <c r="EN6" s="77">
        <f t="shared" si="12"/>
        <v>0.57999999999999996</v>
      </c>
      <c r="EO6" s="69" t="str">
        <f>IF(EO7="","",IF(EO7="-","【-】","【"&amp;SUBSTITUTE(TEXT(EO7,"#,##0.00"),"-","△")&amp;"】"))</f>
        <v>【0.22】</v>
      </c>
    </row>
    <row r="7" spans="1:148" s="55" customFormat="1">
      <c r="A7" s="56"/>
      <c r="B7" s="62">
        <v>2023</v>
      </c>
      <c r="C7" s="62">
        <v>22071</v>
      </c>
      <c r="D7" s="62">
        <v>46</v>
      </c>
      <c r="E7" s="62">
        <v>17</v>
      </c>
      <c r="F7" s="62">
        <v>1</v>
      </c>
      <c r="G7" s="62">
        <v>0</v>
      </c>
      <c r="H7" s="62" t="s">
        <v>39</v>
      </c>
      <c r="I7" s="62" t="s">
        <v>98</v>
      </c>
      <c r="J7" s="62" t="s">
        <v>99</v>
      </c>
      <c r="K7" s="62" t="s">
        <v>100</v>
      </c>
      <c r="L7" s="62" t="s">
        <v>101</v>
      </c>
      <c r="M7" s="62" t="s">
        <v>102</v>
      </c>
      <c r="N7" s="70" t="s">
        <v>103</v>
      </c>
      <c r="O7" s="70">
        <v>55.38</v>
      </c>
      <c r="P7" s="70">
        <v>75.599999999999994</v>
      </c>
      <c r="Q7" s="70">
        <v>98.7</v>
      </c>
      <c r="R7" s="70">
        <v>3130</v>
      </c>
      <c r="S7" s="70">
        <v>37899</v>
      </c>
      <c r="T7" s="70">
        <v>119.39</v>
      </c>
      <c r="U7" s="70">
        <v>317.44</v>
      </c>
      <c r="V7" s="70">
        <v>28262</v>
      </c>
      <c r="W7" s="70">
        <v>9.41</v>
      </c>
      <c r="X7" s="70">
        <v>3003.4</v>
      </c>
      <c r="Y7" s="70" t="s">
        <v>103</v>
      </c>
      <c r="Z7" s="70">
        <v>108.72</v>
      </c>
      <c r="AA7" s="70">
        <v>109.47</v>
      </c>
      <c r="AB7" s="70">
        <v>108.43</v>
      </c>
      <c r="AC7" s="70">
        <v>108.06</v>
      </c>
      <c r="AD7" s="70" t="s">
        <v>103</v>
      </c>
      <c r="AE7" s="70">
        <v>107.21</v>
      </c>
      <c r="AF7" s="70">
        <v>107.08</v>
      </c>
      <c r="AG7" s="70">
        <v>106.08</v>
      </c>
      <c r="AH7" s="70">
        <v>106.87</v>
      </c>
      <c r="AI7" s="70">
        <v>105.91</v>
      </c>
      <c r="AJ7" s="70" t="s">
        <v>103</v>
      </c>
      <c r="AK7" s="70">
        <v>0</v>
      </c>
      <c r="AL7" s="70">
        <v>0</v>
      </c>
      <c r="AM7" s="70">
        <v>0</v>
      </c>
      <c r="AN7" s="70">
        <v>0</v>
      </c>
      <c r="AO7" s="70" t="s">
        <v>103</v>
      </c>
      <c r="AP7" s="70">
        <v>43.71</v>
      </c>
      <c r="AQ7" s="70">
        <v>45.94</v>
      </c>
      <c r="AR7" s="70">
        <v>29.34</v>
      </c>
      <c r="AS7" s="70">
        <v>21.73</v>
      </c>
      <c r="AT7" s="70">
        <v>3.03</v>
      </c>
      <c r="AU7" s="70" t="s">
        <v>103</v>
      </c>
      <c r="AV7" s="70">
        <v>14.6</v>
      </c>
      <c r="AW7" s="70">
        <v>22.76</v>
      </c>
      <c r="AX7" s="70">
        <v>31.87</v>
      </c>
      <c r="AY7" s="70">
        <v>33.65</v>
      </c>
      <c r="AZ7" s="70" t="s">
        <v>103</v>
      </c>
      <c r="BA7" s="70">
        <v>40.67</v>
      </c>
      <c r="BB7" s="70">
        <v>47.7</v>
      </c>
      <c r="BC7" s="70">
        <v>50.59</v>
      </c>
      <c r="BD7" s="70">
        <v>62.37</v>
      </c>
      <c r="BE7" s="70">
        <v>78.430000000000007</v>
      </c>
      <c r="BF7" s="70" t="s">
        <v>103</v>
      </c>
      <c r="BG7" s="70">
        <v>1089.93</v>
      </c>
      <c r="BH7" s="70">
        <v>1030.23</v>
      </c>
      <c r="BI7" s="70">
        <v>1123.22</v>
      </c>
      <c r="BJ7" s="70">
        <v>1027.5</v>
      </c>
      <c r="BK7" s="70" t="s">
        <v>103</v>
      </c>
      <c r="BL7" s="70">
        <v>1050.51</v>
      </c>
      <c r="BM7" s="70">
        <v>1102.01</v>
      </c>
      <c r="BN7" s="70">
        <v>987.36</v>
      </c>
      <c r="BO7" s="70">
        <v>1042.77</v>
      </c>
      <c r="BP7" s="70">
        <v>630.82000000000005</v>
      </c>
      <c r="BQ7" s="70" t="s">
        <v>103</v>
      </c>
      <c r="BR7" s="70">
        <v>96.43</v>
      </c>
      <c r="BS7" s="70">
        <v>96.37</v>
      </c>
      <c r="BT7" s="70">
        <v>96.72</v>
      </c>
      <c r="BU7" s="70">
        <v>89.46</v>
      </c>
      <c r="BV7" s="70" t="s">
        <v>103</v>
      </c>
      <c r="BW7" s="70">
        <v>82.65</v>
      </c>
      <c r="BX7" s="70">
        <v>82.55</v>
      </c>
      <c r="BY7" s="70">
        <v>83.55</v>
      </c>
      <c r="BZ7" s="70">
        <v>84.48</v>
      </c>
      <c r="CA7" s="70">
        <v>97.81</v>
      </c>
      <c r="CB7" s="70" t="s">
        <v>103</v>
      </c>
      <c r="CC7" s="70">
        <v>181.18</v>
      </c>
      <c r="CD7" s="70">
        <v>182.61</v>
      </c>
      <c r="CE7" s="70">
        <v>184.32</v>
      </c>
      <c r="CF7" s="70">
        <v>199.97</v>
      </c>
      <c r="CG7" s="70" t="s">
        <v>103</v>
      </c>
      <c r="CH7" s="70">
        <v>186.3</v>
      </c>
      <c r="CI7" s="70">
        <v>188.38</v>
      </c>
      <c r="CJ7" s="70">
        <v>185.98</v>
      </c>
      <c r="CK7" s="70">
        <v>187.11</v>
      </c>
      <c r="CL7" s="70">
        <v>138.75</v>
      </c>
      <c r="CM7" s="70" t="s">
        <v>103</v>
      </c>
      <c r="CN7" s="70">
        <v>49.65</v>
      </c>
      <c r="CO7" s="70">
        <v>50.05</v>
      </c>
      <c r="CP7" s="70">
        <v>48.96</v>
      </c>
      <c r="CQ7" s="70">
        <v>48.3</v>
      </c>
      <c r="CR7" s="70" t="s">
        <v>103</v>
      </c>
      <c r="CS7" s="70">
        <v>50.53</v>
      </c>
      <c r="CT7" s="70">
        <v>51.42</v>
      </c>
      <c r="CU7" s="70">
        <v>48.95</v>
      </c>
      <c r="CV7" s="70">
        <v>49.28</v>
      </c>
      <c r="CW7" s="70">
        <v>58.94</v>
      </c>
      <c r="CX7" s="70" t="s">
        <v>103</v>
      </c>
      <c r="CY7" s="70">
        <v>89.86</v>
      </c>
      <c r="CZ7" s="70">
        <v>90.23</v>
      </c>
      <c r="DA7" s="70">
        <v>91.19</v>
      </c>
      <c r="DB7" s="70">
        <v>91.55</v>
      </c>
      <c r="DC7" s="70" t="s">
        <v>103</v>
      </c>
      <c r="DD7" s="70">
        <v>82.08</v>
      </c>
      <c r="DE7" s="70">
        <v>81.34</v>
      </c>
      <c r="DF7" s="70">
        <v>81.14</v>
      </c>
      <c r="DG7" s="70">
        <v>79.7</v>
      </c>
      <c r="DH7" s="70">
        <v>95.91</v>
      </c>
      <c r="DI7" s="70" t="s">
        <v>103</v>
      </c>
      <c r="DJ7" s="70">
        <v>3.4</v>
      </c>
      <c r="DK7" s="70">
        <v>6.69</v>
      </c>
      <c r="DL7" s="70">
        <v>9.7200000000000006</v>
      </c>
      <c r="DM7" s="70">
        <v>12.61</v>
      </c>
      <c r="DN7" s="70" t="s">
        <v>103</v>
      </c>
      <c r="DO7" s="70">
        <v>12.7</v>
      </c>
      <c r="DP7" s="70">
        <v>14.65</v>
      </c>
      <c r="DQ7" s="70">
        <v>16.11</v>
      </c>
      <c r="DR7" s="70">
        <v>17.05</v>
      </c>
      <c r="DS7" s="70">
        <v>41.09</v>
      </c>
      <c r="DT7" s="70" t="s">
        <v>103</v>
      </c>
      <c r="DU7" s="70">
        <v>0</v>
      </c>
      <c r="DV7" s="70">
        <v>0</v>
      </c>
      <c r="DW7" s="70">
        <v>0</v>
      </c>
      <c r="DX7" s="70">
        <v>1.48</v>
      </c>
      <c r="DY7" s="70" t="s">
        <v>103</v>
      </c>
      <c r="DZ7" s="70">
        <v>0</v>
      </c>
      <c r="EA7" s="70">
        <v>0.1</v>
      </c>
      <c r="EB7" s="70">
        <v>0.17</v>
      </c>
      <c r="EC7" s="70">
        <v>0.22</v>
      </c>
      <c r="ED7" s="70">
        <v>8.68</v>
      </c>
      <c r="EE7" s="70" t="s">
        <v>103</v>
      </c>
      <c r="EF7" s="70">
        <v>0</v>
      </c>
      <c r="EG7" s="70">
        <v>0</v>
      </c>
      <c r="EH7" s="70">
        <v>0</v>
      </c>
      <c r="EI7" s="70">
        <v>0</v>
      </c>
      <c r="EJ7" s="70" t="s">
        <v>103</v>
      </c>
      <c r="EK7" s="70">
        <v>1.65</v>
      </c>
      <c r="EL7" s="70">
        <v>0.14000000000000001</v>
      </c>
      <c r="EM7" s="70">
        <v>8.e-002</v>
      </c>
      <c r="EN7" s="70">
        <v>0.57999999999999996</v>
      </c>
      <c r="EO7" s="70">
        <v>0.22</v>
      </c>
    </row>
    <row r="8" spans="1:148">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row>
    <row r="9" spans="1:148">
      <c r="A9" s="57"/>
      <c r="B9" s="57" t="s">
        <v>104</v>
      </c>
      <c r="C9" s="57" t="s">
        <v>105</v>
      </c>
      <c r="D9" s="57" t="s">
        <v>106</v>
      </c>
      <c r="E9" s="57" t="s">
        <v>107</v>
      </c>
      <c r="F9" s="57" t="s">
        <v>108</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8">
      <c r="A10" s="57" t="s">
        <v>2</v>
      </c>
      <c r="B10" s="63">
        <f>DATEVALUE($B7-B11&amp;"/1/"&amp;B12)</f>
        <v>36892</v>
      </c>
      <c r="C10" s="63">
        <f>DATEVALUE($B7-C11&amp;"/1/"&amp;C12)</f>
        <v>37257</v>
      </c>
      <c r="D10" s="63">
        <f>DATEVALUE($B7-D11&amp;"/1/"&amp;D12)</f>
        <v>37623</v>
      </c>
      <c r="E10" s="63">
        <f>DATEVALUE($B7-E11&amp;"/1/"&amp;E12)</f>
        <v>37989</v>
      </c>
      <c r="F10" s="63">
        <f>DATEVALUE($B7-F11&amp;"/1/"&amp;F12)</f>
        <v>38356</v>
      </c>
    </row>
    <row r="11" spans="1:148">
      <c r="B11">
        <v>22</v>
      </c>
      <c r="C11">
        <v>21</v>
      </c>
      <c r="D11">
        <v>20</v>
      </c>
      <c r="E11">
        <v>19</v>
      </c>
      <c r="F11">
        <v>18</v>
      </c>
      <c r="G11" t="s">
        <v>109</v>
      </c>
    </row>
    <row r="12" spans="1:148">
      <c r="B12">
        <v>1</v>
      </c>
      <c r="C12">
        <v>1</v>
      </c>
      <c r="D12">
        <v>2</v>
      </c>
      <c r="E12">
        <v>3</v>
      </c>
      <c r="F12">
        <v>4</v>
      </c>
      <c r="G12" t="s">
        <v>110</v>
      </c>
    </row>
    <row r="13" spans="1:148">
      <c r="B13" t="s">
        <v>111</v>
      </c>
      <c r="C13" t="s">
        <v>111</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GS240901011user</cp:lastModifiedBy>
  <dcterms:created xsi:type="dcterms:W3CDTF">2025-01-24T06:57:40Z</dcterms:created>
  <dcterms:modified xsi:type="dcterms:W3CDTF">2025-02-04T02:40:21Z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2025-02-04T02:40:21Z</vt:filetime>
  </property>
</Properties>
</file>