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j4TIKu8P2GCd382OHqgmOt43WtCX5ywyDmlJCHd6uDMQdqgwEr8ew01hFaZzEZADkVKFFP3suXRfsmBaP5EWAQ==" workbookSaltValue="MSACAIjQTQWmxom4xZczNA==" workbookSpinCount="100000"/>
  <bookViews>
    <workbookView xWindow="0" yWindow="0" windowWidth="23040" windowHeight="9216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<sst xmlns="http://schemas.openxmlformats.org/spreadsheetml/2006/main" xmlns:r="http://schemas.openxmlformats.org/officeDocument/2006/relationships" count="114" uniqueCount="114">
  <si>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年度</t>
    <rPh sb="0" eb="2">
      <t>ネンド</t>
    </rPh>
    <phoneticPr fontId="1"/>
  </si>
  <si>
    <t>1⑧</t>
  </si>
  <si>
    <t>経営比較分析表（令和5年度決算）</t>
    <rPh sb="8" eb="10">
      <t>レイワ</t>
    </rPh>
    <rPh sb="11" eb="13">
      <t>ネンド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</si>
  <si>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</si>
  <si>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⑤経費回収率(％)</t>
  </si>
  <si>
    <t>類似団体区分</t>
    <rPh sb="4" eb="6">
      <t>クブン</t>
    </rPh>
    <phoneticPr fontId="1"/>
  </si>
  <si>
    <t>管理者の情報</t>
    <rPh sb="0" eb="3">
      <t>カンリシャ</t>
    </rPh>
    <rPh sb="4" eb="6">
      <t>ジョウホウ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</si>
  <si>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</si>
  <si>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</si>
  <si>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事業名</t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</si>
  <si>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</si>
  <si>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</si>
  <si>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</si>
  <si>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</si>
  <si>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</si>
  <si>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</si>
  <si>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</si>
  <si>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</si>
  <si>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</si>
  <si>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</si>
  <si>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</si>
  <si>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</si>
  <si>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</si>
  <si>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</si>
  <si>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</si>
  <si>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　当市の農業集落排水事業は、事業は完了しており、現時点では維持管理が主体となっているが、事業の構造上、使用料収入で賄えず、財源を繰入金に頼る状況が続いている。水洗化率は横ばい状態であり、人口減少等より、有収水量は減少傾向にあるため、使用料の減収が続く見込みで、有する施設の処理能力は過剰となっている。また、令和5年度に実施した経営戦略の改定による現状予測に基づく投資・財源計画の結果、経費回収率などが目標を達成しない見通しのため、令和6年度に料金改定について検討を行ったが、改定を見送ることになったことから、財源の確保が課題となっている。
　これらの課題を改善するため、施設の統廃合や処理方法、更新計画等あらゆる方向性から検討するとともに、令和7年度から、処理場運転管理費に交付金を活用し、財源の確保を行う。</t>
    <rPh sb="84" eb="85">
      <t>ヨコ</t>
    </rPh>
    <rPh sb="87" eb="89">
      <t>ジョウタイ</t>
    </rPh>
    <rPh sb="97" eb="98">
      <t>トウ</t>
    </rPh>
    <rPh sb="125" eb="127">
      <t>ミコ</t>
    </rPh>
    <rPh sb="159" eb="161">
      <t>ジッシ</t>
    </rPh>
    <rPh sb="254" eb="256">
      <t>ザイゲン</t>
    </rPh>
    <rPh sb="257" eb="259">
      <t>カクホ</t>
    </rPh>
    <rPh sb="260" eb="262">
      <t>カダイ</t>
    </rPh>
    <phoneticPr fontId="1"/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</si>
  <si>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</si>
  <si>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</si>
  <si>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</si>
  <si>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</si>
  <si>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</si>
  <si>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</si>
  <si>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</si>
  <si>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－</t>
  </si>
  <si>
    <t>類似団体平均値（平均値）</t>
  </si>
  <si>
    <t>2①</t>
  </si>
  <si>
    <t>【】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</si>
  <si>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</si>
  <si>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</si>
  <si>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青森県　三沢市</t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</si>
  <si>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</si>
  <si>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</si>
  <si>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</si>
  <si>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</si>
  <si>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</si>
  <si>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</si>
  <si>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</si>
  <si>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</si>
  <si>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</si>
  <si>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</si>
  <si>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</si>
  <si>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</si>
  <si>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</si>
  <si>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</si>
  <si>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</si>
  <si>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</si>
  <si>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</si>
  <si>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</si>
  <si>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</si>
  <si>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</si>
  <si>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</si>
  <si>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</si>
  <si>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</si>
  <si>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</si>
  <si>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</si>
  <si>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</si>
  <si>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</si>
  <si>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</si>
  <si>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</si>
  <si>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</si>
  <si>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</si>
  <si>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</si>
  <si>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</si>
  <si>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</si>
  <si>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</si>
  <si>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</si>
  <si>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</si>
  <si>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</si>
  <si>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</si>
  <si>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</si>
  <si>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</si>
  <si>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</si>
  <si>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</si>
  <si>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</si>
  <si>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</si>
  <si>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</si>
  <si>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</si>
  <si>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</si>
  <si>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</si>
  <si>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</si>
  <si>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</si>
  <si>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</si>
  <si>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</si>
  <si>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</si>
  <si>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</si>
  <si>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</si>
  <si>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</si>
  <si>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</si>
  <si>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</si>
  <si>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</si>
  <si>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</si>
  <si>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</si>
  <si>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</si>
  <si>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</si>
  <si>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</si>
  <si>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</si>
  <si>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</si>
  <si>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</si>
  <si>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</si>
  <si>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</si>
  <si>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</si>
  <si>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</si>
  <si>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　当市の農業集落排水事業は、3つの処理区を有しており、平成13年度に西部地区、平成19年度に東部地区、平成24年度に南部地区の事業が完了し、それぞれ翌年度に全面供用開始している。
　有形固定資産減価償却率が類似団体より下回るのは、企業会計へ移行した際に各固定資産の取得価格を、その時点の残存価格で計上したことによるものである。
　現時点で老朽化した施設はないが、今後、汚水処理施設や管渠の経年劣化に伴い、更新改良が必要になっていくことが予想されることから、令和5年度に実施した維持管理適正化計画策定業務により、老朽化状況を把握路線の重要度等を反映させ、更新順位リストを作成した上で、老朽管更新事業計画を適切に設定すると共に、財源計画を検討し、令和8年度に維持管理化適正計画に基づく事業に着手する計画である。</t>
    <rPh sb="234" eb="236">
      <t>ジッシ</t>
    </rPh>
    <phoneticPr fontId="1"/>
  </si>
  <si>
    <t>　当市の下水道事業は、令和2年度より地方公営企業法を適用したことにより、数値はR02からとなっている。
　①経常収支比率は、不足分を繰入金で補うことにより、100％超を維持している状態のため、赤字に転じ②累積欠損金比率が発生する可能性がある。
　③流動比率については、類似団体と比較すると低く、令和5年度においては、事業の繰越により一時的に増加となったが、今後、企業債の元金償還がピークを迎える令和7年度までは、減少する見込みである。
　④企業債残高対事業規模比率については、令和7年度に維持管理適正化計画に基づく事業に着手し、継続的に企業債を発行する見込みのため、適正な投資規模、適切な企業債発行に努める必要がある。
　⑤経費回収率は類似団体と比較するとやや低く、100％を下回ることが常態化しているため、令和6年度に料金改定について検討を行ったが、改定を見送ることから、財源の確保に努める必要がある。
　⑥汚水処理原価は、類似団体よりやや高い一方、⑦施設利用率及び⑧水洗化率は低く、水洗化率向上のため、未接続世帯へ個別訪問を行うなどの取り組みを行っているが、人口減少等により処理水量の増加は見込めないため、処理方式や施設規模などあらゆる方向性を検討する必要がある。</t>
    <rPh sb="147" eb="149">
      <t>レイワ</t>
    </rPh>
    <rPh sb="150" eb="151">
      <t>ネン</t>
    </rPh>
    <rPh sb="151" eb="152">
      <t>ド</t>
    </rPh>
    <rPh sb="158" eb="160">
      <t>ジギョウ</t>
    </rPh>
    <rPh sb="161" eb="163">
      <t>クリコシ</t>
    </rPh>
    <rPh sb="166" eb="169">
      <t>イチジテキ</t>
    </rPh>
    <rPh sb="170" eb="172">
      <t>ゾウカ</t>
    </rPh>
    <rPh sb="178" eb="180">
      <t>コンゴ</t>
    </rPh>
    <rPh sb="194" eb="195">
      <t>ムカ</t>
    </rPh>
    <rPh sb="197" eb="199">
      <t>レイワ</t>
    </rPh>
    <rPh sb="200" eb="202">
      <t>ネンド</t>
    </rPh>
    <rPh sb="206" eb="208">
      <t>ゲンショウ</t>
    </rPh>
    <rPh sb="248" eb="251">
      <t>テキセイカ</t>
    </rPh>
    <rPh sb="330" eb="331">
      <t>ヒク</t>
    </rPh>
    <rPh sb="376" eb="378">
      <t>カイテイ</t>
    </rPh>
    <rPh sb="379" eb="381">
      <t>ミオク</t>
    </rPh>
    <rPh sb="387" eb="389">
      <t>ザイゲン</t>
    </rPh>
    <rPh sb="390" eb="392">
      <t>カクホ</t>
    </rPh>
    <rPh sb="393" eb="394">
      <t>ツト</t>
    </rPh>
    <rPh sb="396" eb="398">
      <t>ヒツヨウ</t>
    </rPh>
    <rPh sb="405" eb="407">
      <t>オスイ</t>
    </rPh>
    <rPh sb="407" eb="409">
      <t>ショリ</t>
    </rPh>
    <rPh sb="409" eb="411">
      <t>ゲンカ</t>
    </rPh>
    <rPh sb="421" eb="422">
      <t>タカ</t>
    </rPh>
    <rPh sb="423" eb="425">
      <t>イッポウ</t>
    </rPh>
    <rPh sb="505" eb="507">
      <t>ショリ</t>
    </rPh>
    <rPh sb="507" eb="509">
      <t>ホウシキ</t>
    </rPh>
    <rPh sb="510" eb="512">
      <t>シセツ</t>
    </rPh>
    <rPh sb="512" eb="514">
      <t>キボ</t>
    </rPh>
    <rPh sb="520" eb="523">
      <t>ホウコウセイ</t>
    </rPh>
    <rPh sb="524" eb="526">
      <t>ケントウ</t>
    </rPh>
    <rPh sb="528" eb="530">
      <t>ヒツヨウ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</si>
</sst>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77" formatCode="#,##0;&quot;△&quot;#,##0"/>
    <numFmt numFmtId="178" formatCode="&quot;R&quot;yy"/>
    <numFmt numFmtId="179" formatCode="0.00_);[Red]\(0.00\)"/>
    <numFmt numFmtId="180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5.e-002</c:v>
                </c:pt>
                <c:pt idx="3">
                  <c:v>3.e-002</c:v>
                </c:pt>
                <c:pt idx="4">
                  <c:v>3.e-002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36.19</c:v>
                </c:pt>
                <c:pt idx="2">
                  <c:v>36.04</c:v>
                </c:pt>
                <c:pt idx="3">
                  <c:v>37.1</c:v>
                </c:pt>
                <c:pt idx="4">
                  <c:v>36.54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76.72</c:v>
                </c:pt>
                <c:pt idx="2">
                  <c:v>78.290000000000006</c:v>
                </c:pt>
                <c:pt idx="3">
                  <c:v>79.180000000000007</c:v>
                </c:pt>
                <c:pt idx="4">
                  <c:v>78.62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111.08</c:v>
                </c:pt>
                <c:pt idx="2">
                  <c:v>113.97</c:v>
                </c:pt>
                <c:pt idx="3">
                  <c:v>113.57</c:v>
                </c:pt>
                <c:pt idx="4">
                  <c:v>111.89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106.37</c:v>
                </c:pt>
                <c:pt idx="2">
                  <c:v>106.07</c:v>
                </c:pt>
                <c:pt idx="3">
                  <c:v>105.5</c:v>
                </c:pt>
                <c:pt idx="4">
                  <c:v>106.35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3.5</c:v>
                </c:pt>
                <c:pt idx="2">
                  <c:v>7.02</c:v>
                </c:pt>
                <c:pt idx="3">
                  <c:v>10.210000000000001</c:v>
                </c:pt>
                <c:pt idx="4">
                  <c:v>13.23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20.34</c:v>
                </c:pt>
                <c:pt idx="2">
                  <c:v>21.85</c:v>
                </c:pt>
                <c:pt idx="3">
                  <c:v>25.19</c:v>
                </c:pt>
                <c:pt idx="4">
                  <c:v>25.46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139.02000000000001</c:v>
                </c:pt>
                <c:pt idx="2">
                  <c:v>132.04</c:v>
                </c:pt>
                <c:pt idx="3">
                  <c:v>145.43</c:v>
                </c:pt>
                <c:pt idx="4">
                  <c:v>129.88999999999999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18.690000000000001</c:v>
                </c:pt>
                <c:pt idx="2">
                  <c:v>18.27</c:v>
                </c:pt>
                <c:pt idx="3">
                  <c:v>17.93</c:v>
                </c:pt>
                <c:pt idx="4">
                  <c:v>22.41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29.13</c:v>
                </c:pt>
                <c:pt idx="2">
                  <c:v>35.69</c:v>
                </c:pt>
                <c:pt idx="3">
                  <c:v>38.4</c:v>
                </c:pt>
                <c:pt idx="4">
                  <c:v>44.04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61.58</c:v>
                </c:pt>
                <c:pt idx="2">
                  <c:v>66.760000000000005</c:v>
                </c:pt>
                <c:pt idx="3">
                  <c:v>56.9</c:v>
                </c:pt>
                <c:pt idx="4">
                  <c:v>50.54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242.79</c:v>
                </c:pt>
                <c:pt idx="2">
                  <c:v>224.65</c:v>
                </c:pt>
                <c:pt idx="3">
                  <c:v>265.99</c:v>
                </c:pt>
                <c:pt idx="4">
                  <c:v>303.12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9022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80504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119870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434695" y="27908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9022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80504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119870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434695" y="6562725"/>
          <a:ext cx="402717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902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433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96420" y="10677525"/>
          <a:ext cx="517779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4967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【104.44】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6450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【124.06】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379325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694150" y="29622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【785.10】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69415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【87.54】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37932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【49.87】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64500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【271.15】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49675" y="67341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【56.93】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9002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【28.42】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670540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406495" y="10848975"/>
          <a:ext cx="76771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85" zoomScaleNormal="85" workbookViewId="0">
      <selection activeCell="AB58" sqref="AB58"/>
    </sheetView>
  </sheetViews>
  <sheetFormatPr defaultColWidth="2.6640625" defaultRowHeight="13.5"/>
  <cols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青森県　三沢市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10</v>
      </c>
      <c r="C7" s="5"/>
      <c r="D7" s="5"/>
      <c r="E7" s="5"/>
      <c r="F7" s="5"/>
      <c r="G7" s="5"/>
      <c r="H7" s="5"/>
      <c r="I7" s="5" t="s">
        <v>15</v>
      </c>
      <c r="J7" s="5"/>
      <c r="K7" s="5"/>
      <c r="L7" s="5"/>
      <c r="M7" s="5"/>
      <c r="N7" s="5"/>
      <c r="O7" s="5"/>
      <c r="P7" s="5" t="s">
        <v>9</v>
      </c>
      <c r="Q7" s="5"/>
      <c r="R7" s="5"/>
      <c r="S7" s="5"/>
      <c r="T7" s="5"/>
      <c r="U7" s="5"/>
      <c r="V7" s="5"/>
      <c r="W7" s="5" t="s">
        <v>5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11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農業集落排水</v>
      </c>
      <c r="Q8" s="6"/>
      <c r="R8" s="6"/>
      <c r="S8" s="6"/>
      <c r="T8" s="6"/>
      <c r="U8" s="6"/>
      <c r="V8" s="6"/>
      <c r="W8" s="6" t="str">
        <f>データ!L6</f>
        <v>F2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37899</v>
      </c>
      <c r="AM8" s="21"/>
      <c r="AN8" s="21"/>
      <c r="AO8" s="21"/>
      <c r="AP8" s="21"/>
      <c r="AQ8" s="21"/>
      <c r="AR8" s="21"/>
      <c r="AS8" s="21"/>
      <c r="AT8" s="7">
        <f>データ!T6</f>
        <v>119.39</v>
      </c>
      <c r="AU8" s="7"/>
      <c r="AV8" s="7"/>
      <c r="AW8" s="7"/>
      <c r="AX8" s="7"/>
      <c r="AY8" s="7"/>
      <c r="AZ8" s="7"/>
      <c r="BA8" s="7"/>
      <c r="BB8" s="7">
        <f>データ!U6</f>
        <v>317.44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16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22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29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33</v>
      </c>
      <c r="BM9" s="38"/>
      <c r="BN9" s="45" t="s">
        <v>34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64.430000000000007</v>
      </c>
      <c r="J10" s="7"/>
      <c r="K10" s="7"/>
      <c r="L10" s="7"/>
      <c r="M10" s="7"/>
      <c r="N10" s="7"/>
      <c r="O10" s="7"/>
      <c r="P10" s="7">
        <f>データ!P6</f>
        <v>13.15</v>
      </c>
      <c r="Q10" s="7"/>
      <c r="R10" s="7"/>
      <c r="S10" s="7"/>
      <c r="T10" s="7"/>
      <c r="U10" s="7"/>
      <c r="V10" s="7"/>
      <c r="W10" s="7">
        <f>データ!Q6</f>
        <v>97.67</v>
      </c>
      <c r="X10" s="7"/>
      <c r="Y10" s="7"/>
      <c r="Z10" s="7"/>
      <c r="AA10" s="7"/>
      <c r="AB10" s="7"/>
      <c r="AC10" s="7"/>
      <c r="AD10" s="21">
        <f>データ!R6</f>
        <v>3130</v>
      </c>
      <c r="AE10" s="21"/>
      <c r="AF10" s="21"/>
      <c r="AG10" s="21"/>
      <c r="AH10" s="21"/>
      <c r="AI10" s="21"/>
      <c r="AJ10" s="21"/>
      <c r="AK10" s="2"/>
      <c r="AL10" s="21">
        <f>データ!V6</f>
        <v>4915</v>
      </c>
      <c r="AM10" s="21"/>
      <c r="AN10" s="21"/>
      <c r="AO10" s="21"/>
      <c r="AP10" s="21"/>
      <c r="AQ10" s="21"/>
      <c r="AR10" s="21"/>
      <c r="AS10" s="21"/>
      <c r="AT10" s="7">
        <f>データ!W6</f>
        <v>6.3</v>
      </c>
      <c r="AU10" s="7"/>
      <c r="AV10" s="7"/>
      <c r="AW10" s="7"/>
      <c r="AX10" s="7"/>
      <c r="AY10" s="7"/>
      <c r="AZ10" s="7"/>
      <c r="BA10" s="7"/>
      <c r="BB10" s="7">
        <f>データ!X6</f>
        <v>780.16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36</v>
      </c>
      <c r="BM10" s="39"/>
      <c r="BN10" s="46" t="s">
        <v>37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38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40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113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41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12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13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25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43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44</v>
      </c>
      <c r="C84" s="12"/>
      <c r="D84" s="12"/>
      <c r="E84" s="12" t="s">
        <v>45</v>
      </c>
      <c r="F84" s="12" t="s">
        <v>47</v>
      </c>
      <c r="G84" s="12" t="s">
        <v>48</v>
      </c>
      <c r="H84" s="12" t="s">
        <v>42</v>
      </c>
      <c r="I84" s="12" t="s">
        <v>14</v>
      </c>
      <c r="J84" s="12" t="s">
        <v>49</v>
      </c>
      <c r="K84" s="12" t="s">
        <v>50</v>
      </c>
      <c r="L84" s="12" t="s">
        <v>1</v>
      </c>
      <c r="M84" s="12" t="s">
        <v>35</v>
      </c>
      <c r="N84" s="12" t="s">
        <v>51</v>
      </c>
      <c r="O84" s="12" t="s">
        <v>53</v>
      </c>
    </row>
    <row r="85" spans="1:78" hidden="1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EC//GFTBbv3TSbmGrhrxPDmIOO+lkmYFqoRD7JbaJq7GIXhe1CCxz/nK/eSHPQk90vxZEDo/8rqcRl7gWSw73g==" saltValue="chdTxsEJqQNXx/fj46nKRg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2"/>
  <cols>
    <col min="2" max="144" width="11.88671875" customWidth="1"/>
  </cols>
  <sheetData>
    <row r="1" spans="1:148">
      <c r="A1" t="s">
        <v>55</v>
      </c>
      <c r="Y1" s="74">
        <v>1</v>
      </c>
      <c r="Z1" s="74">
        <v>1</v>
      </c>
      <c r="AA1" s="74">
        <v>1</v>
      </c>
      <c r="AB1" s="74">
        <v>1</v>
      </c>
      <c r="AC1" s="74">
        <v>1</v>
      </c>
      <c r="AD1" s="74">
        <v>1</v>
      </c>
      <c r="AE1" s="74">
        <v>1</v>
      </c>
      <c r="AF1" s="74">
        <v>1</v>
      </c>
      <c r="AG1" s="74">
        <v>1</v>
      </c>
      <c r="AH1" s="74">
        <v>1</v>
      </c>
      <c r="AI1" s="74"/>
      <c r="AJ1" s="74">
        <v>1</v>
      </c>
      <c r="AK1" s="74">
        <v>1</v>
      </c>
      <c r="AL1" s="74">
        <v>1</v>
      </c>
      <c r="AM1" s="74">
        <v>1</v>
      </c>
      <c r="AN1" s="74">
        <v>1</v>
      </c>
      <c r="AO1" s="74">
        <v>1</v>
      </c>
      <c r="AP1" s="74">
        <v>1</v>
      </c>
      <c r="AQ1" s="74">
        <v>1</v>
      </c>
      <c r="AR1" s="74">
        <v>1</v>
      </c>
      <c r="AS1" s="74">
        <v>1</v>
      </c>
      <c r="AT1" s="74"/>
      <c r="AU1" s="74">
        <v>1</v>
      </c>
      <c r="AV1" s="74">
        <v>1</v>
      </c>
      <c r="AW1" s="74">
        <v>1</v>
      </c>
      <c r="AX1" s="74">
        <v>1</v>
      </c>
      <c r="AY1" s="74">
        <v>1</v>
      </c>
      <c r="AZ1" s="74">
        <v>1</v>
      </c>
      <c r="BA1" s="74">
        <v>1</v>
      </c>
      <c r="BB1" s="74">
        <v>1</v>
      </c>
      <c r="BC1" s="74">
        <v>1</v>
      </c>
      <c r="BD1" s="74">
        <v>1</v>
      </c>
      <c r="BE1" s="74"/>
      <c r="BF1" s="74">
        <v>1</v>
      </c>
      <c r="BG1" s="74">
        <v>1</v>
      </c>
      <c r="BH1" s="74">
        <v>1</v>
      </c>
      <c r="BI1" s="74">
        <v>1</v>
      </c>
      <c r="BJ1" s="74">
        <v>1</v>
      </c>
      <c r="BK1" s="74">
        <v>1</v>
      </c>
      <c r="BL1" s="74">
        <v>1</v>
      </c>
      <c r="BM1" s="74">
        <v>1</v>
      </c>
      <c r="BN1" s="74">
        <v>1</v>
      </c>
      <c r="BO1" s="74">
        <v>1</v>
      </c>
      <c r="BP1" s="74"/>
      <c r="BQ1" s="74">
        <v>1</v>
      </c>
      <c r="BR1" s="74">
        <v>1</v>
      </c>
      <c r="BS1" s="74">
        <v>1</v>
      </c>
      <c r="BT1" s="74">
        <v>1</v>
      </c>
      <c r="BU1" s="74">
        <v>1</v>
      </c>
      <c r="BV1" s="74">
        <v>1</v>
      </c>
      <c r="BW1" s="74">
        <v>1</v>
      </c>
      <c r="BX1" s="74">
        <v>1</v>
      </c>
      <c r="BY1" s="74">
        <v>1</v>
      </c>
      <c r="BZ1" s="74">
        <v>1</v>
      </c>
      <c r="CA1" s="74"/>
      <c r="CB1" s="74">
        <v>1</v>
      </c>
      <c r="CC1" s="74">
        <v>1</v>
      </c>
      <c r="CD1" s="74">
        <v>1</v>
      </c>
      <c r="CE1" s="74">
        <v>1</v>
      </c>
      <c r="CF1" s="74">
        <v>1</v>
      </c>
      <c r="CG1" s="74">
        <v>1</v>
      </c>
      <c r="CH1" s="74">
        <v>1</v>
      </c>
      <c r="CI1" s="74">
        <v>1</v>
      </c>
      <c r="CJ1" s="74">
        <v>1</v>
      </c>
      <c r="CK1" s="74">
        <v>1</v>
      </c>
      <c r="CL1" s="74"/>
      <c r="CM1" s="74">
        <v>1</v>
      </c>
      <c r="CN1" s="74">
        <v>1</v>
      </c>
      <c r="CO1" s="74">
        <v>1</v>
      </c>
      <c r="CP1" s="74">
        <v>1</v>
      </c>
      <c r="CQ1" s="74">
        <v>1</v>
      </c>
      <c r="CR1" s="74">
        <v>1</v>
      </c>
      <c r="CS1" s="74">
        <v>1</v>
      </c>
      <c r="CT1" s="74">
        <v>1</v>
      </c>
      <c r="CU1" s="74">
        <v>1</v>
      </c>
      <c r="CV1" s="74">
        <v>1</v>
      </c>
      <c r="CW1" s="74"/>
      <c r="CX1" s="74">
        <v>1</v>
      </c>
      <c r="CY1" s="74">
        <v>1</v>
      </c>
      <c r="CZ1" s="74">
        <v>1</v>
      </c>
      <c r="DA1" s="74">
        <v>1</v>
      </c>
      <c r="DB1" s="74">
        <v>1</v>
      </c>
      <c r="DC1" s="74">
        <v>1</v>
      </c>
      <c r="DD1" s="74">
        <v>1</v>
      </c>
      <c r="DE1" s="74">
        <v>1</v>
      </c>
      <c r="DF1" s="74">
        <v>1</v>
      </c>
      <c r="DG1" s="74">
        <v>1</v>
      </c>
      <c r="DH1" s="74"/>
      <c r="DI1" s="74">
        <v>1</v>
      </c>
      <c r="DJ1" s="74">
        <v>1</v>
      </c>
      <c r="DK1" s="74">
        <v>1</v>
      </c>
      <c r="DL1" s="74">
        <v>1</v>
      </c>
      <c r="DM1" s="74">
        <v>1</v>
      </c>
      <c r="DN1" s="74">
        <v>1</v>
      </c>
      <c r="DO1" s="74">
        <v>1</v>
      </c>
      <c r="DP1" s="74">
        <v>1</v>
      </c>
      <c r="DQ1" s="74">
        <v>1</v>
      </c>
      <c r="DR1" s="74">
        <v>1</v>
      </c>
      <c r="DS1" s="74"/>
      <c r="DT1" s="74">
        <v>1</v>
      </c>
      <c r="DU1" s="74">
        <v>1</v>
      </c>
      <c r="DV1" s="74">
        <v>1</v>
      </c>
      <c r="DW1" s="74">
        <v>1</v>
      </c>
      <c r="DX1" s="74">
        <v>1</v>
      </c>
      <c r="DY1" s="74">
        <v>1</v>
      </c>
      <c r="DZ1" s="74">
        <v>1</v>
      </c>
      <c r="EA1" s="74">
        <v>1</v>
      </c>
      <c r="EB1" s="74">
        <v>1</v>
      </c>
      <c r="EC1" s="74">
        <v>1</v>
      </c>
      <c r="ED1" s="74"/>
      <c r="EE1" s="74">
        <v>1</v>
      </c>
      <c r="EF1" s="74">
        <v>1</v>
      </c>
      <c r="EG1" s="74">
        <v>1</v>
      </c>
      <c r="EH1" s="74">
        <v>1</v>
      </c>
      <c r="EI1" s="74">
        <v>1</v>
      </c>
      <c r="EJ1" s="74">
        <v>1</v>
      </c>
      <c r="EK1" s="74">
        <v>1</v>
      </c>
      <c r="EL1" s="74">
        <v>1</v>
      </c>
      <c r="EM1" s="74">
        <v>1</v>
      </c>
      <c r="EN1" s="74">
        <v>1</v>
      </c>
      <c r="EO1" s="74"/>
    </row>
    <row r="2" spans="1:148">
      <c r="A2" s="56" t="s">
        <v>56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20</v>
      </c>
      <c r="B3" s="58" t="s">
        <v>0</v>
      </c>
      <c r="C3" s="58" t="s">
        <v>58</v>
      </c>
      <c r="D3" s="58" t="s">
        <v>59</v>
      </c>
      <c r="E3" s="58" t="s">
        <v>8</v>
      </c>
      <c r="F3" s="58" t="s">
        <v>7</v>
      </c>
      <c r="G3" s="58" t="s">
        <v>27</v>
      </c>
      <c r="H3" s="64" t="s">
        <v>60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72"/>
      <c r="Y3" s="75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12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>
      <c r="A4" s="56" t="s">
        <v>61</v>
      </c>
      <c r="B4" s="59"/>
      <c r="C4" s="59"/>
      <c r="D4" s="59"/>
      <c r="E4" s="59"/>
      <c r="F4" s="59"/>
      <c r="G4" s="59"/>
      <c r="H4" s="65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73"/>
      <c r="Y4" s="76" t="s">
        <v>52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46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30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>
      <c r="A5" s="56" t="s">
        <v>70</v>
      </c>
      <c r="B5" s="60"/>
      <c r="C5" s="60"/>
      <c r="D5" s="60"/>
      <c r="E5" s="60"/>
      <c r="F5" s="60"/>
      <c r="G5" s="60"/>
      <c r="H5" s="66" t="s">
        <v>57</v>
      </c>
      <c r="I5" s="66" t="s">
        <v>71</v>
      </c>
      <c r="J5" s="66" t="s">
        <v>72</v>
      </c>
      <c r="K5" s="66" t="s">
        <v>73</v>
      </c>
      <c r="L5" s="66" t="s">
        <v>74</v>
      </c>
      <c r="M5" s="66" t="s">
        <v>6</v>
      </c>
      <c r="N5" s="66" t="s">
        <v>75</v>
      </c>
      <c r="O5" s="66" t="s">
        <v>76</v>
      </c>
      <c r="P5" s="66" t="s">
        <v>77</v>
      </c>
      <c r="Q5" s="66" t="s">
        <v>78</v>
      </c>
      <c r="R5" s="66" t="s">
        <v>79</v>
      </c>
      <c r="S5" s="66" t="s">
        <v>80</v>
      </c>
      <c r="T5" s="66" t="s">
        <v>81</v>
      </c>
      <c r="U5" s="66" t="s">
        <v>65</v>
      </c>
      <c r="V5" s="66" t="s">
        <v>82</v>
      </c>
      <c r="W5" s="66" t="s">
        <v>83</v>
      </c>
      <c r="X5" s="66" t="s">
        <v>84</v>
      </c>
      <c r="Y5" s="66" t="s">
        <v>85</v>
      </c>
      <c r="Z5" s="66" t="s">
        <v>86</v>
      </c>
      <c r="AA5" s="66" t="s">
        <v>87</v>
      </c>
      <c r="AB5" s="66" t="s">
        <v>88</v>
      </c>
      <c r="AC5" s="66" t="s">
        <v>89</v>
      </c>
      <c r="AD5" s="66" t="s">
        <v>90</v>
      </c>
      <c r="AE5" s="66" t="s">
        <v>92</v>
      </c>
      <c r="AF5" s="66" t="s">
        <v>93</v>
      </c>
      <c r="AG5" s="66" t="s">
        <v>94</v>
      </c>
      <c r="AH5" s="66" t="s">
        <v>95</v>
      </c>
      <c r="AI5" s="66" t="s">
        <v>44</v>
      </c>
      <c r="AJ5" s="66" t="s">
        <v>85</v>
      </c>
      <c r="AK5" s="66" t="s">
        <v>86</v>
      </c>
      <c r="AL5" s="66" t="s">
        <v>87</v>
      </c>
      <c r="AM5" s="66" t="s">
        <v>88</v>
      </c>
      <c r="AN5" s="66" t="s">
        <v>89</v>
      </c>
      <c r="AO5" s="66" t="s">
        <v>90</v>
      </c>
      <c r="AP5" s="66" t="s">
        <v>92</v>
      </c>
      <c r="AQ5" s="66" t="s">
        <v>93</v>
      </c>
      <c r="AR5" s="66" t="s">
        <v>94</v>
      </c>
      <c r="AS5" s="66" t="s">
        <v>95</v>
      </c>
      <c r="AT5" s="66" t="s">
        <v>91</v>
      </c>
      <c r="AU5" s="66" t="s">
        <v>85</v>
      </c>
      <c r="AV5" s="66" t="s">
        <v>86</v>
      </c>
      <c r="AW5" s="66" t="s">
        <v>87</v>
      </c>
      <c r="AX5" s="66" t="s">
        <v>88</v>
      </c>
      <c r="AY5" s="66" t="s">
        <v>89</v>
      </c>
      <c r="AZ5" s="66" t="s">
        <v>90</v>
      </c>
      <c r="BA5" s="66" t="s">
        <v>92</v>
      </c>
      <c r="BB5" s="66" t="s">
        <v>93</v>
      </c>
      <c r="BC5" s="66" t="s">
        <v>94</v>
      </c>
      <c r="BD5" s="66" t="s">
        <v>95</v>
      </c>
      <c r="BE5" s="66" t="s">
        <v>91</v>
      </c>
      <c r="BF5" s="66" t="s">
        <v>85</v>
      </c>
      <c r="BG5" s="66" t="s">
        <v>86</v>
      </c>
      <c r="BH5" s="66" t="s">
        <v>87</v>
      </c>
      <c r="BI5" s="66" t="s">
        <v>88</v>
      </c>
      <c r="BJ5" s="66" t="s">
        <v>89</v>
      </c>
      <c r="BK5" s="66" t="s">
        <v>90</v>
      </c>
      <c r="BL5" s="66" t="s">
        <v>92</v>
      </c>
      <c r="BM5" s="66" t="s">
        <v>93</v>
      </c>
      <c r="BN5" s="66" t="s">
        <v>94</v>
      </c>
      <c r="BO5" s="66" t="s">
        <v>95</v>
      </c>
      <c r="BP5" s="66" t="s">
        <v>91</v>
      </c>
      <c r="BQ5" s="66" t="s">
        <v>85</v>
      </c>
      <c r="BR5" s="66" t="s">
        <v>86</v>
      </c>
      <c r="BS5" s="66" t="s">
        <v>87</v>
      </c>
      <c r="BT5" s="66" t="s">
        <v>88</v>
      </c>
      <c r="BU5" s="66" t="s">
        <v>89</v>
      </c>
      <c r="BV5" s="66" t="s">
        <v>90</v>
      </c>
      <c r="BW5" s="66" t="s">
        <v>92</v>
      </c>
      <c r="BX5" s="66" t="s">
        <v>93</v>
      </c>
      <c r="BY5" s="66" t="s">
        <v>94</v>
      </c>
      <c r="BZ5" s="66" t="s">
        <v>95</v>
      </c>
      <c r="CA5" s="66" t="s">
        <v>91</v>
      </c>
      <c r="CB5" s="66" t="s">
        <v>85</v>
      </c>
      <c r="CC5" s="66" t="s">
        <v>86</v>
      </c>
      <c r="CD5" s="66" t="s">
        <v>87</v>
      </c>
      <c r="CE5" s="66" t="s">
        <v>88</v>
      </c>
      <c r="CF5" s="66" t="s">
        <v>89</v>
      </c>
      <c r="CG5" s="66" t="s">
        <v>90</v>
      </c>
      <c r="CH5" s="66" t="s">
        <v>92</v>
      </c>
      <c r="CI5" s="66" t="s">
        <v>93</v>
      </c>
      <c r="CJ5" s="66" t="s">
        <v>94</v>
      </c>
      <c r="CK5" s="66" t="s">
        <v>95</v>
      </c>
      <c r="CL5" s="66" t="s">
        <v>91</v>
      </c>
      <c r="CM5" s="66" t="s">
        <v>85</v>
      </c>
      <c r="CN5" s="66" t="s">
        <v>86</v>
      </c>
      <c r="CO5" s="66" t="s">
        <v>87</v>
      </c>
      <c r="CP5" s="66" t="s">
        <v>88</v>
      </c>
      <c r="CQ5" s="66" t="s">
        <v>89</v>
      </c>
      <c r="CR5" s="66" t="s">
        <v>90</v>
      </c>
      <c r="CS5" s="66" t="s">
        <v>92</v>
      </c>
      <c r="CT5" s="66" t="s">
        <v>93</v>
      </c>
      <c r="CU5" s="66" t="s">
        <v>94</v>
      </c>
      <c r="CV5" s="66" t="s">
        <v>95</v>
      </c>
      <c r="CW5" s="66" t="s">
        <v>91</v>
      </c>
      <c r="CX5" s="66" t="s">
        <v>85</v>
      </c>
      <c r="CY5" s="66" t="s">
        <v>86</v>
      </c>
      <c r="CZ5" s="66" t="s">
        <v>87</v>
      </c>
      <c r="DA5" s="66" t="s">
        <v>88</v>
      </c>
      <c r="DB5" s="66" t="s">
        <v>89</v>
      </c>
      <c r="DC5" s="66" t="s">
        <v>90</v>
      </c>
      <c r="DD5" s="66" t="s">
        <v>92</v>
      </c>
      <c r="DE5" s="66" t="s">
        <v>93</v>
      </c>
      <c r="DF5" s="66" t="s">
        <v>94</v>
      </c>
      <c r="DG5" s="66" t="s">
        <v>95</v>
      </c>
      <c r="DH5" s="66" t="s">
        <v>91</v>
      </c>
      <c r="DI5" s="66" t="s">
        <v>85</v>
      </c>
      <c r="DJ5" s="66" t="s">
        <v>86</v>
      </c>
      <c r="DK5" s="66" t="s">
        <v>87</v>
      </c>
      <c r="DL5" s="66" t="s">
        <v>88</v>
      </c>
      <c r="DM5" s="66" t="s">
        <v>89</v>
      </c>
      <c r="DN5" s="66" t="s">
        <v>90</v>
      </c>
      <c r="DO5" s="66" t="s">
        <v>92</v>
      </c>
      <c r="DP5" s="66" t="s">
        <v>93</v>
      </c>
      <c r="DQ5" s="66" t="s">
        <v>94</v>
      </c>
      <c r="DR5" s="66" t="s">
        <v>95</v>
      </c>
      <c r="DS5" s="66" t="s">
        <v>91</v>
      </c>
      <c r="DT5" s="66" t="s">
        <v>85</v>
      </c>
      <c r="DU5" s="66" t="s">
        <v>86</v>
      </c>
      <c r="DV5" s="66" t="s">
        <v>87</v>
      </c>
      <c r="DW5" s="66" t="s">
        <v>88</v>
      </c>
      <c r="DX5" s="66" t="s">
        <v>89</v>
      </c>
      <c r="DY5" s="66" t="s">
        <v>90</v>
      </c>
      <c r="DZ5" s="66" t="s">
        <v>92</v>
      </c>
      <c r="EA5" s="66" t="s">
        <v>93</v>
      </c>
      <c r="EB5" s="66" t="s">
        <v>94</v>
      </c>
      <c r="EC5" s="66" t="s">
        <v>95</v>
      </c>
      <c r="ED5" s="66" t="s">
        <v>91</v>
      </c>
      <c r="EE5" s="66" t="s">
        <v>85</v>
      </c>
      <c r="EF5" s="66" t="s">
        <v>86</v>
      </c>
      <c r="EG5" s="66" t="s">
        <v>87</v>
      </c>
      <c r="EH5" s="66" t="s">
        <v>88</v>
      </c>
      <c r="EI5" s="66" t="s">
        <v>89</v>
      </c>
      <c r="EJ5" s="66" t="s">
        <v>90</v>
      </c>
      <c r="EK5" s="66" t="s">
        <v>92</v>
      </c>
      <c r="EL5" s="66" t="s">
        <v>93</v>
      </c>
      <c r="EM5" s="66" t="s">
        <v>94</v>
      </c>
      <c r="EN5" s="66" t="s">
        <v>95</v>
      </c>
      <c r="EO5" s="66" t="s">
        <v>91</v>
      </c>
    </row>
    <row r="6" spans="1:148" s="55" customFormat="1">
      <c r="A6" s="56" t="s">
        <v>96</v>
      </c>
      <c r="B6" s="61">
        <f t="shared" ref="B6:X6" si="1">B7</f>
        <v>2023</v>
      </c>
      <c r="C6" s="61">
        <f t="shared" si="1"/>
        <v>22071</v>
      </c>
      <c r="D6" s="61">
        <f t="shared" si="1"/>
        <v>46</v>
      </c>
      <c r="E6" s="61">
        <f t="shared" si="1"/>
        <v>17</v>
      </c>
      <c r="F6" s="61">
        <f t="shared" si="1"/>
        <v>5</v>
      </c>
      <c r="G6" s="61">
        <f t="shared" si="1"/>
        <v>0</v>
      </c>
      <c r="H6" s="61" t="str">
        <f t="shared" si="1"/>
        <v>青森県　三沢市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農業集落排水</v>
      </c>
      <c r="L6" s="61" t="str">
        <f t="shared" si="1"/>
        <v>F2</v>
      </c>
      <c r="M6" s="61" t="str">
        <f t="shared" si="1"/>
        <v>非設置</v>
      </c>
      <c r="N6" s="69" t="str">
        <f t="shared" si="1"/>
        <v>-</v>
      </c>
      <c r="O6" s="69">
        <f t="shared" si="1"/>
        <v>64.430000000000007</v>
      </c>
      <c r="P6" s="69">
        <f t="shared" si="1"/>
        <v>13.15</v>
      </c>
      <c r="Q6" s="69">
        <f t="shared" si="1"/>
        <v>97.67</v>
      </c>
      <c r="R6" s="69">
        <f t="shared" si="1"/>
        <v>3130</v>
      </c>
      <c r="S6" s="69">
        <f t="shared" si="1"/>
        <v>37899</v>
      </c>
      <c r="T6" s="69">
        <f t="shared" si="1"/>
        <v>119.39</v>
      </c>
      <c r="U6" s="69">
        <f t="shared" si="1"/>
        <v>317.44</v>
      </c>
      <c r="V6" s="69">
        <f t="shared" si="1"/>
        <v>4915</v>
      </c>
      <c r="W6" s="69">
        <f t="shared" si="1"/>
        <v>6.3</v>
      </c>
      <c r="X6" s="69">
        <f t="shared" si="1"/>
        <v>780.16</v>
      </c>
      <c r="Y6" s="77" t="str">
        <f t="shared" ref="Y6:AH6" si="2">IF(Y7="",NA(),Y7)</f>
        <v>-</v>
      </c>
      <c r="Z6" s="77">
        <f t="shared" si="2"/>
        <v>111.08</v>
      </c>
      <c r="AA6" s="77">
        <f t="shared" si="2"/>
        <v>113.97</v>
      </c>
      <c r="AB6" s="77">
        <f t="shared" si="2"/>
        <v>113.57</v>
      </c>
      <c r="AC6" s="77">
        <f t="shared" si="2"/>
        <v>111.89</v>
      </c>
      <c r="AD6" s="77" t="str">
        <f t="shared" si="2"/>
        <v>-</v>
      </c>
      <c r="AE6" s="77">
        <f t="shared" si="2"/>
        <v>106.37</v>
      </c>
      <c r="AF6" s="77">
        <f t="shared" si="2"/>
        <v>106.07</v>
      </c>
      <c r="AG6" s="77">
        <f t="shared" si="2"/>
        <v>105.5</v>
      </c>
      <c r="AH6" s="77">
        <f t="shared" si="2"/>
        <v>106.35</v>
      </c>
      <c r="AI6" s="69" t="str">
        <f>IF(AI7="","",IF(AI7="-","【-】","【"&amp;SUBSTITUTE(TEXT(AI7,"#,##0.00"),"-","△")&amp;"】"))</f>
        <v>【104.44】</v>
      </c>
      <c r="AJ6" s="77" t="str">
        <f t="shared" ref="AJ6:AS6" si="3">IF(AJ7="",NA(),AJ7)</f>
        <v>-</v>
      </c>
      <c r="AK6" s="69">
        <f t="shared" si="3"/>
        <v>0</v>
      </c>
      <c r="AL6" s="69">
        <f t="shared" si="3"/>
        <v>0</v>
      </c>
      <c r="AM6" s="69">
        <f t="shared" si="3"/>
        <v>0</v>
      </c>
      <c r="AN6" s="69">
        <f t="shared" si="3"/>
        <v>0</v>
      </c>
      <c r="AO6" s="77" t="str">
        <f t="shared" si="3"/>
        <v>-</v>
      </c>
      <c r="AP6" s="77">
        <f t="shared" si="3"/>
        <v>139.02000000000001</v>
      </c>
      <c r="AQ6" s="77">
        <f t="shared" si="3"/>
        <v>132.04</v>
      </c>
      <c r="AR6" s="77">
        <f t="shared" si="3"/>
        <v>145.43</v>
      </c>
      <c r="AS6" s="77">
        <f t="shared" si="3"/>
        <v>129.88999999999999</v>
      </c>
      <c r="AT6" s="69" t="str">
        <f>IF(AT7="","",IF(AT7="-","【-】","【"&amp;SUBSTITUTE(TEXT(AT7,"#,##0.00"),"-","△")&amp;"】"))</f>
        <v>【124.06】</v>
      </c>
      <c r="AU6" s="77" t="str">
        <f t="shared" ref="AU6:BD6" si="4">IF(AU7="",NA(),AU7)</f>
        <v>-</v>
      </c>
      <c r="AV6" s="77">
        <f t="shared" si="4"/>
        <v>18.690000000000001</v>
      </c>
      <c r="AW6" s="77">
        <f t="shared" si="4"/>
        <v>18.27</v>
      </c>
      <c r="AX6" s="77">
        <f t="shared" si="4"/>
        <v>17.93</v>
      </c>
      <c r="AY6" s="77">
        <f t="shared" si="4"/>
        <v>22.41</v>
      </c>
      <c r="AZ6" s="77" t="str">
        <f t="shared" si="4"/>
        <v>-</v>
      </c>
      <c r="BA6" s="77">
        <f t="shared" si="4"/>
        <v>29.13</v>
      </c>
      <c r="BB6" s="77">
        <f t="shared" si="4"/>
        <v>35.69</v>
      </c>
      <c r="BC6" s="77">
        <f t="shared" si="4"/>
        <v>38.4</v>
      </c>
      <c r="BD6" s="77">
        <f t="shared" si="4"/>
        <v>44.04</v>
      </c>
      <c r="BE6" s="69" t="str">
        <f>IF(BE7="","",IF(BE7="-","【-】","【"&amp;SUBSTITUTE(TEXT(BE7,"#,##0.00"),"-","△")&amp;"】"))</f>
        <v>【42.02】</v>
      </c>
      <c r="BF6" s="77" t="str">
        <f t="shared" ref="BF6:BO6" si="5">IF(BF7="",NA(),BF7)</f>
        <v>-</v>
      </c>
      <c r="BG6" s="69">
        <f t="shared" si="5"/>
        <v>0</v>
      </c>
      <c r="BH6" s="69">
        <f t="shared" si="5"/>
        <v>0</v>
      </c>
      <c r="BI6" s="69">
        <f t="shared" si="5"/>
        <v>0</v>
      </c>
      <c r="BJ6" s="69">
        <f t="shared" si="5"/>
        <v>0</v>
      </c>
      <c r="BK6" s="77" t="str">
        <f t="shared" si="5"/>
        <v>-</v>
      </c>
      <c r="BL6" s="77">
        <f t="shared" si="5"/>
        <v>867.83</v>
      </c>
      <c r="BM6" s="77">
        <f t="shared" si="5"/>
        <v>791.76</v>
      </c>
      <c r="BN6" s="77">
        <f t="shared" si="5"/>
        <v>900.82</v>
      </c>
      <c r="BO6" s="77">
        <f t="shared" si="5"/>
        <v>839.21</v>
      </c>
      <c r="BP6" s="69" t="str">
        <f>IF(BP7="","",IF(BP7="-","【-】","【"&amp;SUBSTITUTE(TEXT(BP7,"#,##0.00"),"-","△")&amp;"】"))</f>
        <v>【785.10】</v>
      </c>
      <c r="BQ6" s="77" t="str">
        <f t="shared" ref="BQ6:BZ6" si="6">IF(BQ7="",NA(),BQ7)</f>
        <v>-</v>
      </c>
      <c r="BR6" s="77">
        <f t="shared" si="6"/>
        <v>61.58</v>
      </c>
      <c r="BS6" s="77">
        <f t="shared" si="6"/>
        <v>66.760000000000005</v>
      </c>
      <c r="BT6" s="77">
        <f t="shared" si="6"/>
        <v>56.9</v>
      </c>
      <c r="BU6" s="77">
        <f t="shared" si="6"/>
        <v>50.54</v>
      </c>
      <c r="BV6" s="77" t="str">
        <f t="shared" si="6"/>
        <v>-</v>
      </c>
      <c r="BW6" s="77">
        <f t="shared" si="6"/>
        <v>57.08</v>
      </c>
      <c r="BX6" s="77">
        <f t="shared" si="6"/>
        <v>56.26</v>
      </c>
      <c r="BY6" s="77">
        <f t="shared" si="6"/>
        <v>52.94</v>
      </c>
      <c r="BZ6" s="77">
        <f t="shared" si="6"/>
        <v>52.05</v>
      </c>
      <c r="CA6" s="69" t="str">
        <f>IF(CA7="","",IF(CA7="-","【-】","【"&amp;SUBSTITUTE(TEXT(CA7,"#,##0.00"),"-","△")&amp;"】"))</f>
        <v>【56.93】</v>
      </c>
      <c r="CB6" s="77" t="str">
        <f t="shared" ref="CB6:CK6" si="7">IF(CB7="",NA(),CB7)</f>
        <v>-</v>
      </c>
      <c r="CC6" s="77">
        <f t="shared" si="7"/>
        <v>242.79</v>
      </c>
      <c r="CD6" s="77">
        <f t="shared" si="7"/>
        <v>224.65</v>
      </c>
      <c r="CE6" s="77">
        <f t="shared" si="7"/>
        <v>265.99</v>
      </c>
      <c r="CF6" s="77">
        <f t="shared" si="7"/>
        <v>303.12</v>
      </c>
      <c r="CG6" s="77" t="str">
        <f t="shared" si="7"/>
        <v>-</v>
      </c>
      <c r="CH6" s="77">
        <f t="shared" si="7"/>
        <v>274.99</v>
      </c>
      <c r="CI6" s="77">
        <f t="shared" si="7"/>
        <v>282.08999999999997</v>
      </c>
      <c r="CJ6" s="77">
        <f t="shared" si="7"/>
        <v>303.27999999999997</v>
      </c>
      <c r="CK6" s="77">
        <f t="shared" si="7"/>
        <v>301.86</v>
      </c>
      <c r="CL6" s="69" t="str">
        <f>IF(CL7="","",IF(CL7="-","【-】","【"&amp;SUBSTITUTE(TEXT(CL7,"#,##0.00"),"-","△")&amp;"】"))</f>
        <v>【271.15】</v>
      </c>
      <c r="CM6" s="77" t="str">
        <f t="shared" ref="CM6:CV6" si="8">IF(CM7="",NA(),CM7)</f>
        <v>-</v>
      </c>
      <c r="CN6" s="77">
        <f t="shared" si="8"/>
        <v>36.19</v>
      </c>
      <c r="CO6" s="77">
        <f t="shared" si="8"/>
        <v>36.04</v>
      </c>
      <c r="CP6" s="77">
        <f t="shared" si="8"/>
        <v>37.1</v>
      </c>
      <c r="CQ6" s="77">
        <f t="shared" si="8"/>
        <v>36.54</v>
      </c>
      <c r="CR6" s="77" t="str">
        <f t="shared" si="8"/>
        <v>-</v>
      </c>
      <c r="CS6" s="77">
        <f t="shared" si="8"/>
        <v>54.83</v>
      </c>
      <c r="CT6" s="77">
        <f t="shared" si="8"/>
        <v>66.53</v>
      </c>
      <c r="CU6" s="77">
        <f t="shared" si="8"/>
        <v>52.35</v>
      </c>
      <c r="CV6" s="77">
        <f t="shared" si="8"/>
        <v>46.25</v>
      </c>
      <c r="CW6" s="69" t="str">
        <f>IF(CW7="","",IF(CW7="-","【-】","【"&amp;SUBSTITUTE(TEXT(CW7,"#,##0.00"),"-","△")&amp;"】"))</f>
        <v>【49.87】</v>
      </c>
      <c r="CX6" s="77" t="str">
        <f t="shared" ref="CX6:DG6" si="9">IF(CX7="",NA(),CX7)</f>
        <v>-</v>
      </c>
      <c r="CY6" s="77">
        <f t="shared" si="9"/>
        <v>76.72</v>
      </c>
      <c r="CZ6" s="77">
        <f t="shared" si="9"/>
        <v>78.290000000000006</v>
      </c>
      <c r="DA6" s="77">
        <f t="shared" si="9"/>
        <v>79.180000000000007</v>
      </c>
      <c r="DB6" s="77">
        <f t="shared" si="9"/>
        <v>78.62</v>
      </c>
      <c r="DC6" s="77" t="str">
        <f t="shared" si="9"/>
        <v>-</v>
      </c>
      <c r="DD6" s="77">
        <f t="shared" si="9"/>
        <v>84.7</v>
      </c>
      <c r="DE6" s="77">
        <f t="shared" si="9"/>
        <v>84.67</v>
      </c>
      <c r="DF6" s="77">
        <f t="shared" si="9"/>
        <v>84.39</v>
      </c>
      <c r="DG6" s="77">
        <f t="shared" si="9"/>
        <v>83.96</v>
      </c>
      <c r="DH6" s="69" t="str">
        <f>IF(DH7="","",IF(DH7="-","【-】","【"&amp;SUBSTITUTE(TEXT(DH7,"#,##0.00"),"-","△")&amp;"】"))</f>
        <v>【87.54】</v>
      </c>
      <c r="DI6" s="77" t="str">
        <f t="shared" ref="DI6:DR6" si="10">IF(DI7="",NA(),DI7)</f>
        <v>-</v>
      </c>
      <c r="DJ6" s="77">
        <f t="shared" si="10"/>
        <v>3.5</v>
      </c>
      <c r="DK6" s="77">
        <f t="shared" si="10"/>
        <v>7.02</v>
      </c>
      <c r="DL6" s="77">
        <f t="shared" si="10"/>
        <v>10.210000000000001</v>
      </c>
      <c r="DM6" s="77">
        <f t="shared" si="10"/>
        <v>13.23</v>
      </c>
      <c r="DN6" s="77" t="str">
        <f t="shared" si="10"/>
        <v>-</v>
      </c>
      <c r="DO6" s="77">
        <f t="shared" si="10"/>
        <v>20.34</v>
      </c>
      <c r="DP6" s="77">
        <f t="shared" si="10"/>
        <v>21.85</v>
      </c>
      <c r="DQ6" s="77">
        <f t="shared" si="10"/>
        <v>25.19</v>
      </c>
      <c r="DR6" s="77">
        <f t="shared" si="10"/>
        <v>25.46</v>
      </c>
      <c r="DS6" s="69" t="str">
        <f>IF(DS7="","",IF(DS7="-","【-】","【"&amp;SUBSTITUTE(TEXT(DS7,"#,##0.00"),"-","△")&amp;"】"))</f>
        <v>【28.42】</v>
      </c>
      <c r="DT6" s="77" t="str">
        <f t="shared" ref="DT6:EC6" si="11">IF(DT7="",NA(),DT7)</f>
        <v>-</v>
      </c>
      <c r="DU6" s="69">
        <f t="shared" si="11"/>
        <v>0</v>
      </c>
      <c r="DV6" s="69">
        <f t="shared" si="11"/>
        <v>0</v>
      </c>
      <c r="DW6" s="69">
        <f t="shared" si="11"/>
        <v>0</v>
      </c>
      <c r="DX6" s="69">
        <f t="shared" si="11"/>
        <v>0</v>
      </c>
      <c r="DY6" s="77" t="str">
        <f t="shared" si="11"/>
        <v>-</v>
      </c>
      <c r="DZ6" s="69">
        <f t="shared" si="11"/>
        <v>0</v>
      </c>
      <c r="EA6" s="69">
        <f t="shared" si="11"/>
        <v>0</v>
      </c>
      <c r="EB6" s="69">
        <f t="shared" si="11"/>
        <v>0</v>
      </c>
      <c r="EC6" s="77">
        <f t="shared" si="11"/>
        <v>0.19</v>
      </c>
      <c r="ED6" s="69" t="str">
        <f>IF(ED7="","",IF(ED7="-","【-】","【"&amp;SUBSTITUTE(TEXT(ED7,"#,##0.00"),"-","△")&amp;"】"))</f>
        <v>【0.08】</v>
      </c>
      <c r="EE6" s="77" t="str">
        <f t="shared" ref="EE6:EN6" si="12">IF(EE7="",NA(),EE7)</f>
        <v>-</v>
      </c>
      <c r="EF6" s="69">
        <f t="shared" si="12"/>
        <v>0</v>
      </c>
      <c r="EG6" s="69">
        <f t="shared" si="12"/>
        <v>0</v>
      </c>
      <c r="EH6" s="69">
        <f t="shared" si="12"/>
        <v>0</v>
      </c>
      <c r="EI6" s="69">
        <f t="shared" si="12"/>
        <v>0</v>
      </c>
      <c r="EJ6" s="77" t="str">
        <f t="shared" si="12"/>
        <v>-</v>
      </c>
      <c r="EK6" s="77">
        <f t="shared" si="12"/>
        <v>0.25</v>
      </c>
      <c r="EL6" s="77">
        <f t="shared" si="12"/>
        <v>5.e-002</v>
      </c>
      <c r="EM6" s="77">
        <f t="shared" si="12"/>
        <v>3.e-002</v>
      </c>
      <c r="EN6" s="77">
        <f t="shared" si="12"/>
        <v>3.e-002</v>
      </c>
      <c r="EO6" s="69" t="str">
        <f>IF(EO7="","",IF(EO7="-","【-】","【"&amp;SUBSTITUTE(TEXT(EO7,"#,##0.00"),"-","△")&amp;"】"))</f>
        <v>【0.02】</v>
      </c>
    </row>
    <row r="7" spans="1:148" s="55" customFormat="1">
      <c r="A7" s="56"/>
      <c r="B7" s="62">
        <v>2023</v>
      </c>
      <c r="C7" s="62">
        <v>22071</v>
      </c>
      <c r="D7" s="62">
        <v>46</v>
      </c>
      <c r="E7" s="62">
        <v>17</v>
      </c>
      <c r="F7" s="62">
        <v>5</v>
      </c>
      <c r="G7" s="62">
        <v>0</v>
      </c>
      <c r="H7" s="62" t="s">
        <v>39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0" t="s">
        <v>102</v>
      </c>
      <c r="O7" s="70">
        <v>64.430000000000007</v>
      </c>
      <c r="P7" s="70">
        <v>13.15</v>
      </c>
      <c r="Q7" s="70">
        <v>97.67</v>
      </c>
      <c r="R7" s="70">
        <v>3130</v>
      </c>
      <c r="S7" s="70">
        <v>37899</v>
      </c>
      <c r="T7" s="70">
        <v>119.39</v>
      </c>
      <c r="U7" s="70">
        <v>317.44</v>
      </c>
      <c r="V7" s="70">
        <v>4915</v>
      </c>
      <c r="W7" s="70">
        <v>6.3</v>
      </c>
      <c r="X7" s="70">
        <v>780.16</v>
      </c>
      <c r="Y7" s="70" t="s">
        <v>102</v>
      </c>
      <c r="Z7" s="70">
        <v>111.08</v>
      </c>
      <c r="AA7" s="70">
        <v>113.97</v>
      </c>
      <c r="AB7" s="70">
        <v>113.57</v>
      </c>
      <c r="AC7" s="70">
        <v>111.89</v>
      </c>
      <c r="AD7" s="70" t="s">
        <v>102</v>
      </c>
      <c r="AE7" s="70">
        <v>106.37</v>
      </c>
      <c r="AF7" s="70">
        <v>106.07</v>
      </c>
      <c r="AG7" s="70">
        <v>105.5</v>
      </c>
      <c r="AH7" s="70">
        <v>106.35</v>
      </c>
      <c r="AI7" s="70">
        <v>104.44</v>
      </c>
      <c r="AJ7" s="70" t="s">
        <v>102</v>
      </c>
      <c r="AK7" s="70">
        <v>0</v>
      </c>
      <c r="AL7" s="70">
        <v>0</v>
      </c>
      <c r="AM7" s="70">
        <v>0</v>
      </c>
      <c r="AN7" s="70">
        <v>0</v>
      </c>
      <c r="AO7" s="70" t="s">
        <v>102</v>
      </c>
      <c r="AP7" s="70">
        <v>139.02000000000001</v>
      </c>
      <c r="AQ7" s="70">
        <v>132.04</v>
      </c>
      <c r="AR7" s="70">
        <v>145.43</v>
      </c>
      <c r="AS7" s="70">
        <v>129.88999999999999</v>
      </c>
      <c r="AT7" s="70">
        <v>124.06</v>
      </c>
      <c r="AU7" s="70" t="s">
        <v>102</v>
      </c>
      <c r="AV7" s="70">
        <v>18.690000000000001</v>
      </c>
      <c r="AW7" s="70">
        <v>18.27</v>
      </c>
      <c r="AX7" s="70">
        <v>17.93</v>
      </c>
      <c r="AY7" s="70">
        <v>22.41</v>
      </c>
      <c r="AZ7" s="70" t="s">
        <v>102</v>
      </c>
      <c r="BA7" s="70">
        <v>29.13</v>
      </c>
      <c r="BB7" s="70">
        <v>35.69</v>
      </c>
      <c r="BC7" s="70">
        <v>38.4</v>
      </c>
      <c r="BD7" s="70">
        <v>44.04</v>
      </c>
      <c r="BE7" s="70">
        <v>42.02</v>
      </c>
      <c r="BF7" s="70" t="s">
        <v>102</v>
      </c>
      <c r="BG7" s="70">
        <v>0</v>
      </c>
      <c r="BH7" s="70">
        <v>0</v>
      </c>
      <c r="BI7" s="70">
        <v>0</v>
      </c>
      <c r="BJ7" s="70">
        <v>0</v>
      </c>
      <c r="BK7" s="70" t="s">
        <v>102</v>
      </c>
      <c r="BL7" s="70">
        <v>867.83</v>
      </c>
      <c r="BM7" s="70">
        <v>791.76</v>
      </c>
      <c r="BN7" s="70">
        <v>900.82</v>
      </c>
      <c r="BO7" s="70">
        <v>839.21</v>
      </c>
      <c r="BP7" s="70">
        <v>785.1</v>
      </c>
      <c r="BQ7" s="70" t="s">
        <v>102</v>
      </c>
      <c r="BR7" s="70">
        <v>61.58</v>
      </c>
      <c r="BS7" s="70">
        <v>66.760000000000005</v>
      </c>
      <c r="BT7" s="70">
        <v>56.9</v>
      </c>
      <c r="BU7" s="70">
        <v>50.54</v>
      </c>
      <c r="BV7" s="70" t="s">
        <v>102</v>
      </c>
      <c r="BW7" s="70">
        <v>57.08</v>
      </c>
      <c r="BX7" s="70">
        <v>56.26</v>
      </c>
      <c r="BY7" s="70">
        <v>52.94</v>
      </c>
      <c r="BZ7" s="70">
        <v>52.05</v>
      </c>
      <c r="CA7" s="70">
        <v>56.93</v>
      </c>
      <c r="CB7" s="70" t="s">
        <v>102</v>
      </c>
      <c r="CC7" s="70">
        <v>242.79</v>
      </c>
      <c r="CD7" s="70">
        <v>224.65</v>
      </c>
      <c r="CE7" s="70">
        <v>265.99</v>
      </c>
      <c r="CF7" s="70">
        <v>303.12</v>
      </c>
      <c r="CG7" s="70" t="s">
        <v>102</v>
      </c>
      <c r="CH7" s="70">
        <v>274.99</v>
      </c>
      <c r="CI7" s="70">
        <v>282.08999999999997</v>
      </c>
      <c r="CJ7" s="70">
        <v>303.27999999999997</v>
      </c>
      <c r="CK7" s="70">
        <v>301.86</v>
      </c>
      <c r="CL7" s="70">
        <v>271.14999999999998</v>
      </c>
      <c r="CM7" s="70" t="s">
        <v>102</v>
      </c>
      <c r="CN7" s="70">
        <v>36.19</v>
      </c>
      <c r="CO7" s="70">
        <v>36.04</v>
      </c>
      <c r="CP7" s="70">
        <v>37.1</v>
      </c>
      <c r="CQ7" s="70">
        <v>36.54</v>
      </c>
      <c r="CR7" s="70" t="s">
        <v>102</v>
      </c>
      <c r="CS7" s="70">
        <v>54.83</v>
      </c>
      <c r="CT7" s="70">
        <v>66.53</v>
      </c>
      <c r="CU7" s="70">
        <v>52.35</v>
      </c>
      <c r="CV7" s="70">
        <v>46.25</v>
      </c>
      <c r="CW7" s="70">
        <v>49.87</v>
      </c>
      <c r="CX7" s="70" t="s">
        <v>102</v>
      </c>
      <c r="CY7" s="70">
        <v>76.72</v>
      </c>
      <c r="CZ7" s="70">
        <v>78.290000000000006</v>
      </c>
      <c r="DA7" s="70">
        <v>79.180000000000007</v>
      </c>
      <c r="DB7" s="70">
        <v>78.62</v>
      </c>
      <c r="DC7" s="70" t="s">
        <v>102</v>
      </c>
      <c r="DD7" s="70">
        <v>84.7</v>
      </c>
      <c r="DE7" s="70">
        <v>84.67</v>
      </c>
      <c r="DF7" s="70">
        <v>84.39</v>
      </c>
      <c r="DG7" s="70">
        <v>83.96</v>
      </c>
      <c r="DH7" s="70">
        <v>87.54</v>
      </c>
      <c r="DI7" s="70" t="s">
        <v>102</v>
      </c>
      <c r="DJ7" s="70">
        <v>3.5</v>
      </c>
      <c r="DK7" s="70">
        <v>7.02</v>
      </c>
      <c r="DL7" s="70">
        <v>10.210000000000001</v>
      </c>
      <c r="DM7" s="70">
        <v>13.23</v>
      </c>
      <c r="DN7" s="70" t="s">
        <v>102</v>
      </c>
      <c r="DO7" s="70">
        <v>20.34</v>
      </c>
      <c r="DP7" s="70">
        <v>21.85</v>
      </c>
      <c r="DQ7" s="70">
        <v>25.19</v>
      </c>
      <c r="DR7" s="70">
        <v>25.46</v>
      </c>
      <c r="DS7" s="70">
        <v>28.42</v>
      </c>
      <c r="DT7" s="70" t="s">
        <v>102</v>
      </c>
      <c r="DU7" s="70">
        <v>0</v>
      </c>
      <c r="DV7" s="70">
        <v>0</v>
      </c>
      <c r="DW7" s="70">
        <v>0</v>
      </c>
      <c r="DX7" s="70">
        <v>0</v>
      </c>
      <c r="DY7" s="70" t="s">
        <v>102</v>
      </c>
      <c r="DZ7" s="70">
        <v>0</v>
      </c>
      <c r="EA7" s="70">
        <v>0</v>
      </c>
      <c r="EB7" s="70">
        <v>0</v>
      </c>
      <c r="EC7" s="70">
        <v>0.19</v>
      </c>
      <c r="ED7" s="70">
        <v>8.e-002</v>
      </c>
      <c r="EE7" s="70" t="s">
        <v>102</v>
      </c>
      <c r="EF7" s="70">
        <v>0</v>
      </c>
      <c r="EG7" s="70">
        <v>0</v>
      </c>
      <c r="EH7" s="70">
        <v>0</v>
      </c>
      <c r="EI7" s="70">
        <v>0</v>
      </c>
      <c r="EJ7" s="70" t="s">
        <v>102</v>
      </c>
      <c r="EK7" s="70">
        <v>0.25</v>
      </c>
      <c r="EL7" s="70">
        <v>5.e-002</v>
      </c>
      <c r="EM7" s="70">
        <v>3.e-002</v>
      </c>
      <c r="EN7" s="70">
        <v>3.e-002</v>
      </c>
      <c r="EO7" s="70">
        <v>2.e-002</v>
      </c>
    </row>
    <row r="8" spans="1:148"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</row>
    <row r="9" spans="1:148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1"/>
      <c r="Y9" s="71"/>
      <c r="Z9" s="71"/>
      <c r="AA9" s="71"/>
      <c r="AB9" s="71"/>
      <c r="AC9" s="71"/>
      <c r="AD9" s="71"/>
      <c r="AE9" s="71"/>
      <c r="AF9" s="71"/>
      <c r="AG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D9" s="71"/>
      <c r="EE9" s="71"/>
      <c r="EF9" s="71"/>
      <c r="EG9" s="71"/>
      <c r="EH9" s="71"/>
      <c r="EI9" s="71"/>
      <c r="EJ9" s="71"/>
      <c r="EK9" s="71"/>
      <c r="EL9" s="71"/>
      <c r="EM9" s="71"/>
    </row>
    <row r="10" spans="1:148">
      <c r="A10" s="57" t="s">
        <v>0</v>
      </c>
      <c r="B10" s="63">
        <f>DATEVALUE($B7-B11&amp;"/1/"&amp;B12)</f>
        <v>36892</v>
      </c>
      <c r="C10" s="63">
        <f>DATEVALUE($B7-C11&amp;"/1/"&amp;C12)</f>
        <v>37257</v>
      </c>
      <c r="D10" s="63">
        <f>DATEVALUE($B7-D11&amp;"/1/"&amp;D12)</f>
        <v>37623</v>
      </c>
      <c r="E10" s="63">
        <f>DATEVALUE($B7-E11&amp;"/1/"&amp;E12)</f>
        <v>37989</v>
      </c>
      <c r="F10" s="63">
        <f>DATEVALUE($B7-F11&amp;"/1/"&amp;F12)</f>
        <v>38356</v>
      </c>
    </row>
    <row r="11" spans="1:148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GS240901011user</cp:lastModifiedBy>
  <dcterms:created xsi:type="dcterms:W3CDTF">2025-01-24T07:15:07Z</dcterms:created>
  <dcterms:modified xsi:type="dcterms:W3CDTF">2025-02-05T01:06:26Z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2025-02-05T01:06:26Z</vt:filetime>
  </property>
</Properties>
</file>