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ilesv1\300_理財\342 経営比較分析表の策定\Ｒ６\250120 経営比較分析表の分析等について（依頼）\5.確認完了データ\17 下水\10_平川市\"/>
    </mc:Choice>
  </mc:AlternateContent>
  <xr:revisionPtr revIDLastSave="0" documentId="13_ncr:1_{13602D7C-EAF0-4CC7-AFD8-64BA5D4D7EC4}" xr6:coauthVersionLast="47" xr6:coauthVersionMax="47" xr10:uidLastSave="{00000000-0000-0000-0000-000000000000}"/>
  <workbookProtection workbookAlgorithmName="SHA-512" workbookHashValue="oeZv6I0e2aS/XyRb3Uc9DCR2SI5ArlTSDeMae5O5DRlYCl0STMZ+kMclbsgTf4Xm6UDm585r1ww35LLV/I6flg==" workbookSaltValue="cteubzW1W81sH3h+U8t7QA==" workbookSpinCount="100000" lockStructure="1"/>
  <bookViews>
    <workbookView xWindow="-1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P10" i="4"/>
</calcChain>
</file>

<file path=xl/sharedStrings.xml><?xml version="1.0" encoding="utf-8"?>
<sst xmlns="http://schemas.openxmlformats.org/spreadsheetml/2006/main" count="231" uniqueCount="116">
  <si>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</si>
  <si>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</si>
  <si>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</si>
  <si>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</si>
  <si>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</si>
  <si>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</si>
  <si>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</si>
  <si>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</si>
  <si>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</si>
  <si>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</si>
  <si>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</si>
  <si>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</si>
  <si>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</si>
  <si>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</si>
  <si>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</si>
  <si>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</si>
  <si>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</si>
  <si>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</si>
  <si>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</si>
  <si>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</si>
  <si>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</si>
  <si>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</si>
  <si>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</si>
  <si>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</si>
  <si>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</si>
  <si>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</si>
  <si>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</si>
  <si>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</si>
  <si>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</si>
  <si>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</si>
  <si>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</si>
  <si>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</si>
  <si>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</si>
  <si>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</si>
  <si>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</si>
  <si>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</si>
  <si>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</si>
  <si>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</si>
  <si>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</si>
  <si>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</si>
  <si>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</si>
  <si>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</si>
  <si>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</si>
  <si>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</si>
  <si>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</si>
  <si>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</si>
  <si>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</si>
  <si>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</si>
  <si>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</si>
  <si>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</si>
  <si>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</si>
  <si>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</si>
  <si>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</si>
  <si>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</si>
  <si>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</si>
  <si>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</si>
  <si>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</si>
  <si>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</si>
  <si>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</si>
  <si>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</si>
  <si>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</si>
  <si>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</si>
  <si>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</si>
  <si>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</si>
  <si>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</si>
  <si>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</si>
  <si>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</si>
  <si>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</si>
  <si>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</si>
  <si>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</si>
  <si>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</si>
  <si>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</si>
  <si>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</si>
  <si>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</si>
  <si>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</si>
  <si>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</si>
  <si>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</si>
  <si>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</si>
  <si>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</si>
  <si>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</si>
  <si>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</si>
  <si>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</si>
  <si>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</si>
  <si>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</si>
  <si>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</si>
  <si>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</si>
  <si>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</si>
  <si>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</si>
  <si>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</si>
  <si>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</si>
  <si>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</si>
  <si>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</si>
  <si>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</si>
  <si>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</si>
  <si>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</si>
  <si>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</si>
  <si>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</si>
  <si>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</si>
  <si>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</si>
  <si>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</si>
  <si>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</si>
  <si>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</si>
  <si>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</si>
  <si>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</si>
  <si>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</si>
  <si>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</si>
  <si>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</si>
  <si>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</si>
  <si>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</si>
  <si>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</si>
  <si>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</si>
  <si>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</si>
  <si>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</si>
  <si>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有形固定資産減価償却率は、類似団体よりも高く、右肩上がりの状況である。資産の償却は進んでいるものの、耐用年数に達している資産は少ない。
　管渠老朽化率は類似団体と比較しても低く、老朽化等による管渠の破損等も発生していない。
　管渠改善率は依然低く、法定耐用年数を経過した管渠はない。</t>
    <phoneticPr fontId="4"/>
  </si>
  <si>
    <t>　人口減少による使用料の減収は今後も避けられないため、厳しい経営状況が続くと考えられる。
　よって、料金収入を確保するため、料金改定の検討や汚水処理費の削減など、経営改善を実施する。
　また、処理施設について、計画的な点検により早期修繕を行うことで長寿命化を図り、突発的な経費が発生しないよう維持修繕、改築更新に努める。施設利用率も低く推移していることから、有効な施設利用やダウンサイジングを検討する必要がある。</t>
    <rPh sb="62" eb="64">
      <t>リョウキン</t>
    </rPh>
    <rPh sb="70" eb="72">
      <t>オスイ</t>
    </rPh>
    <rPh sb="72" eb="74">
      <t>ショリ</t>
    </rPh>
    <rPh sb="74" eb="75">
      <t>ヒ</t>
    </rPh>
    <rPh sb="76" eb="78">
      <t>サクゲン</t>
    </rPh>
    <rPh sb="96" eb="98">
      <t>ショリ</t>
    </rPh>
    <rPh sb="98" eb="100">
      <t>シセツ</t>
    </rPh>
    <phoneticPr fontId="4"/>
  </si>
  <si>
    <t>　経常収支比率について、今年度は100％を上回ったが、主な収入源である使用料収入が減少傾向にあり、一般会計からの繰入金の増額により収支が改善されている。
　流動比率については、令和3年度以降、一般会計からの繰入金の増額に伴い流動資産が増加し、主な流動負債である企業債償還額が年々減少していることから、比率が増加傾向にある。
　経費回収率については100％を下回っており、使用料収入で維持管理費を賄えておらず、一般会計に依存せざるを得ない状況が続いている。
　汚水処理原価については類似団体よりも高くなっているため、より一層の適正な使用料収入の確保や
汚水処理費削減策が必要である。
　企業債残高対事業規模比率については、企業債残高はR1より一般会計において負担することと定めているため、皆減した。
　施設利用率は計画処理能力の3分の1以下と過大なスペックとなっており、施設の見直しも検討しなければならない。
　水洗化率については、増加傾向にはあるものの、依然として類似団体の水洗化率を下回っているため、今後も水洗化率の向上に努めていく。
　なお、今年度、累積欠損金比率が増加したのは、営業収益（使用料収入）が減少したためであり、依然として類似団体の累積欠損金比率を大きく上回っているため、今後、累積欠損金の解消に向けて、料金改定の検討や経費削減など、更なる経営改善が必要である。</t>
    <rPh sb="12" eb="15">
      <t>コンネンド</t>
    </rPh>
    <rPh sb="21" eb="23">
      <t>ウワマワ</t>
    </rPh>
    <rPh sb="60" eb="62">
      <t>ゾウガク</t>
    </rPh>
    <rPh sb="65" eb="67">
      <t>シュウシ</t>
    </rPh>
    <rPh sb="68" eb="70">
      <t>カイゼン</t>
    </rPh>
    <rPh sb="88" eb="90">
      <t>レイワ</t>
    </rPh>
    <rPh sb="91" eb="93">
      <t>ネンド</t>
    </rPh>
    <rPh sb="93" eb="95">
      <t>イコウ</t>
    </rPh>
    <rPh sb="96" eb="98">
      <t>イッパン</t>
    </rPh>
    <rPh sb="98" eb="100">
      <t>カイケイ</t>
    </rPh>
    <rPh sb="103" eb="105">
      <t>クリイレ</t>
    </rPh>
    <rPh sb="105" eb="106">
      <t>キン</t>
    </rPh>
    <rPh sb="107" eb="109">
      <t>ゾウガク</t>
    </rPh>
    <rPh sb="110" eb="111">
      <t>トモナ</t>
    </rPh>
    <rPh sb="112" eb="114">
      <t>リュウドウ</t>
    </rPh>
    <rPh sb="114" eb="116">
      <t>シサン</t>
    </rPh>
    <rPh sb="117" eb="119">
      <t>ゾウカ</t>
    </rPh>
    <rPh sb="121" eb="122">
      <t>オモ</t>
    </rPh>
    <rPh sb="123" eb="125">
      <t>リュウドウ</t>
    </rPh>
    <rPh sb="125" eb="127">
      <t>フサイ</t>
    </rPh>
    <rPh sb="137" eb="139">
      <t>ネンネン</t>
    </rPh>
    <rPh sb="415" eb="417">
      <t>ゾウカ</t>
    </rPh>
    <rPh sb="417" eb="419">
      <t>ケイコウ</t>
    </rPh>
    <rPh sb="427" eb="429">
      <t>イゼン</t>
    </rPh>
    <rPh sb="473" eb="476">
      <t>コンネンド</t>
    </rPh>
    <rPh sb="485" eb="487">
      <t>ゾウカ</t>
    </rPh>
    <rPh sb="492" eb="494">
      <t>エイギョウ</t>
    </rPh>
    <rPh sb="494" eb="496">
      <t>シュウエキ</t>
    </rPh>
    <rPh sb="497" eb="500">
      <t>シヨウリョウ</t>
    </rPh>
    <rPh sb="500" eb="502">
      <t>シュウニュウ</t>
    </rPh>
    <rPh sb="504" eb="506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</si>
</sst>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0-46DB-8510-796EC5711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D0-46DB-8510-796EC5711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25.8</c:v>
                </c:pt>
                <c:pt idx="1">
                  <c:v>25.67</c:v>
                </c:pt>
                <c:pt idx="2">
                  <c:v>25.6</c:v>
                </c:pt>
                <c:pt idx="3">
                  <c:v>25.4</c:v>
                </c:pt>
                <c:pt idx="4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F-477C-82BA-32FBD68E9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F-477C-82BA-32FBD68E9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62.88</c:v>
                </c:pt>
                <c:pt idx="1">
                  <c:v>64.52</c:v>
                </c:pt>
                <c:pt idx="2">
                  <c:v>65.45</c:v>
                </c:pt>
                <c:pt idx="3">
                  <c:v>67.83</c:v>
                </c:pt>
                <c:pt idx="4">
                  <c:v>68.88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7-430F-A2FB-3425D80E0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7-430F-A2FB-3425D80E0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97.81</c:v>
                </c:pt>
                <c:pt idx="1">
                  <c:v>97.35</c:v>
                </c:pt>
                <c:pt idx="2">
                  <c:v>72.94</c:v>
                </c:pt>
                <c:pt idx="3">
                  <c:v>99.58</c:v>
                </c:pt>
                <c:pt idx="4">
                  <c:v>105.3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7-434E-BA19-B7FF099CF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102.73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97-434E-BA19-B7FF099CF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40.93</c:v>
                </c:pt>
                <c:pt idx="1">
                  <c:v>42.93</c:v>
                </c:pt>
                <c:pt idx="2">
                  <c:v>44.89</c:v>
                </c:pt>
                <c:pt idx="3">
                  <c:v>46.51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F-4CC1-9FBE-17DDB07E8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BF-4CC1-9FBE-17DDB07E8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2-4D71-B501-FF12AB641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8.6199999999999992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2-4D71-B501-FF12AB641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1036.23</c:v>
                </c:pt>
                <c:pt idx="1">
                  <c:v>1111.04</c:v>
                </c:pt>
                <c:pt idx="2">
                  <c:v>1326.41</c:v>
                </c:pt>
                <c:pt idx="3">
                  <c:v>1387.7</c:v>
                </c:pt>
                <c:pt idx="4">
                  <c:v>1406.86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2-45CE-AA8F-C64286B0E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94.97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69.540000000000006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12-45CE-AA8F-C64286B0E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25.55</c:v>
                </c:pt>
                <c:pt idx="1">
                  <c:v>35</c:v>
                </c:pt>
                <c:pt idx="2">
                  <c:v>31.85</c:v>
                </c:pt>
                <c:pt idx="3">
                  <c:v>33.1</c:v>
                </c:pt>
                <c:pt idx="4">
                  <c:v>42.45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C-4F17-A22C-1914013C6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47.72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C-4F17-A22C-1914013C6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5-4DF8-9637-A3C706420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75-4DF8-9637-A3C706420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38.549999999999997</c:v>
                </c:pt>
                <c:pt idx="1">
                  <c:v>38.51</c:v>
                </c:pt>
                <c:pt idx="2">
                  <c:v>35.9</c:v>
                </c:pt>
                <c:pt idx="3">
                  <c:v>37.56</c:v>
                </c:pt>
                <c:pt idx="4">
                  <c:v>37.61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0-4EBA-B3A2-3CDEE9425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0-4EBA-B3A2-3CDEE9425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451.77</c:v>
                </c:pt>
                <c:pt idx="1">
                  <c:v>447.57</c:v>
                </c:pt>
                <c:pt idx="2">
                  <c:v>483.01</c:v>
                </c:pt>
                <c:pt idx="3">
                  <c:v>461.02</c:v>
                </c:pt>
                <c:pt idx="4">
                  <c:v>463.67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5-4431-BA1D-DEEC7B62A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5-4431-BA1D-DEEC7B62A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L3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青森県　平川市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0" t="s">
        <v>1</v>
      </c>
      <c r="C7" s="50"/>
      <c r="D7" s="50"/>
      <c r="E7" s="50"/>
      <c r="F7" s="50"/>
      <c r="G7" s="50"/>
      <c r="H7" s="50"/>
      <c r="I7" s="50" t="s">
        <v>2</v>
      </c>
      <c r="J7" s="50"/>
      <c r="K7" s="50"/>
      <c r="L7" s="50"/>
      <c r="M7" s="50"/>
      <c r="N7" s="50"/>
      <c r="O7" s="50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3"/>
      <c r="AL7" s="50" t="s">
        <v>6</v>
      </c>
      <c r="AM7" s="50"/>
      <c r="AN7" s="50"/>
      <c r="AO7" s="50"/>
      <c r="AP7" s="50"/>
      <c r="AQ7" s="50"/>
      <c r="AR7" s="50"/>
      <c r="AS7" s="50"/>
      <c r="AT7" s="50" t="s">
        <v>7</v>
      </c>
      <c r="AU7" s="50"/>
      <c r="AV7" s="50"/>
      <c r="AW7" s="50"/>
      <c r="AX7" s="50"/>
      <c r="AY7" s="50"/>
      <c r="AZ7" s="50"/>
      <c r="BA7" s="50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特定環境保全公共下水道</v>
      </c>
      <c r="Q8" s="64"/>
      <c r="R8" s="64"/>
      <c r="S8" s="64"/>
      <c r="T8" s="64"/>
      <c r="U8" s="64"/>
      <c r="V8" s="64"/>
      <c r="W8" s="64" t="str">
        <f>データ!L6</f>
        <v>D2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4">
        <f>データ!S6</f>
        <v>29713</v>
      </c>
      <c r="AM8" s="44"/>
      <c r="AN8" s="44"/>
      <c r="AO8" s="44"/>
      <c r="AP8" s="44"/>
      <c r="AQ8" s="44"/>
      <c r="AR8" s="44"/>
      <c r="AS8" s="44"/>
      <c r="AT8" s="45">
        <f>データ!T6</f>
        <v>346.01</v>
      </c>
      <c r="AU8" s="45"/>
      <c r="AV8" s="45"/>
      <c r="AW8" s="45"/>
      <c r="AX8" s="45"/>
      <c r="AY8" s="45"/>
      <c r="AZ8" s="45"/>
      <c r="BA8" s="45"/>
      <c r="BB8" s="45">
        <f>データ!U6</f>
        <v>85.87</v>
      </c>
      <c r="BC8" s="45"/>
      <c r="BD8" s="45"/>
      <c r="BE8" s="45"/>
      <c r="BF8" s="45"/>
      <c r="BG8" s="45"/>
      <c r="BH8" s="45"/>
      <c r="BI8" s="45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50" t="s">
        <v>12</v>
      </c>
      <c r="C9" s="50"/>
      <c r="D9" s="50"/>
      <c r="E9" s="50"/>
      <c r="F9" s="50"/>
      <c r="G9" s="50"/>
      <c r="H9" s="50"/>
      <c r="I9" s="50" t="s">
        <v>13</v>
      </c>
      <c r="J9" s="50"/>
      <c r="K9" s="50"/>
      <c r="L9" s="50"/>
      <c r="M9" s="50"/>
      <c r="N9" s="50"/>
      <c r="O9" s="50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50" t="s">
        <v>16</v>
      </c>
      <c r="AE9" s="50"/>
      <c r="AF9" s="50"/>
      <c r="AG9" s="50"/>
      <c r="AH9" s="50"/>
      <c r="AI9" s="50"/>
      <c r="AJ9" s="50"/>
      <c r="AK9" s="3"/>
      <c r="AL9" s="50" t="s">
        <v>17</v>
      </c>
      <c r="AM9" s="50"/>
      <c r="AN9" s="50"/>
      <c r="AO9" s="50"/>
      <c r="AP9" s="50"/>
      <c r="AQ9" s="50"/>
      <c r="AR9" s="50"/>
      <c r="AS9" s="50"/>
      <c r="AT9" s="50" t="s">
        <v>18</v>
      </c>
      <c r="AU9" s="50"/>
      <c r="AV9" s="50"/>
      <c r="AW9" s="50"/>
      <c r="AX9" s="50"/>
      <c r="AY9" s="50"/>
      <c r="AZ9" s="50"/>
      <c r="BA9" s="50"/>
      <c r="BB9" s="50" t="s">
        <v>19</v>
      </c>
      <c r="BC9" s="50"/>
      <c r="BD9" s="50"/>
      <c r="BE9" s="50"/>
      <c r="BF9" s="50"/>
      <c r="BG9" s="50"/>
      <c r="BH9" s="50"/>
      <c r="BI9" s="50"/>
      <c r="BJ9" s="3"/>
      <c r="BK9" s="3"/>
      <c r="BL9" s="51" t="s">
        <v>20</v>
      </c>
      <c r="BM9" s="52"/>
      <c r="BN9" s="53" t="s">
        <v>21</v>
      </c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4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82.39</v>
      </c>
      <c r="J10" s="45"/>
      <c r="K10" s="45"/>
      <c r="L10" s="45"/>
      <c r="M10" s="45"/>
      <c r="N10" s="45"/>
      <c r="O10" s="45"/>
      <c r="P10" s="45">
        <f>データ!P6</f>
        <v>4.7</v>
      </c>
      <c r="Q10" s="45"/>
      <c r="R10" s="45"/>
      <c r="S10" s="45"/>
      <c r="T10" s="45"/>
      <c r="U10" s="45"/>
      <c r="V10" s="45"/>
      <c r="W10" s="45">
        <f>データ!Q6</f>
        <v>82.18</v>
      </c>
      <c r="X10" s="45"/>
      <c r="Y10" s="45"/>
      <c r="Z10" s="45"/>
      <c r="AA10" s="45"/>
      <c r="AB10" s="45"/>
      <c r="AC10" s="45"/>
      <c r="AD10" s="44">
        <f>データ!R6</f>
        <v>3124</v>
      </c>
      <c r="AE10" s="44"/>
      <c r="AF10" s="44"/>
      <c r="AG10" s="44"/>
      <c r="AH10" s="44"/>
      <c r="AI10" s="44"/>
      <c r="AJ10" s="44"/>
      <c r="AK10" s="2"/>
      <c r="AL10" s="44">
        <f>データ!V6</f>
        <v>1388</v>
      </c>
      <c r="AM10" s="44"/>
      <c r="AN10" s="44"/>
      <c r="AO10" s="44"/>
      <c r="AP10" s="44"/>
      <c r="AQ10" s="44"/>
      <c r="AR10" s="44"/>
      <c r="AS10" s="44"/>
      <c r="AT10" s="45">
        <f>データ!W6</f>
        <v>0.74</v>
      </c>
      <c r="AU10" s="45"/>
      <c r="AV10" s="45"/>
      <c r="AW10" s="45"/>
      <c r="AX10" s="45"/>
      <c r="AY10" s="45"/>
      <c r="AZ10" s="45"/>
      <c r="BA10" s="45"/>
      <c r="BB10" s="45">
        <f>データ!X6</f>
        <v>1875.68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22</v>
      </c>
      <c r="BM10" s="47"/>
      <c r="BN10" s="48" t="s">
        <v>23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9" t="s">
        <v>115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2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114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wZZap8plD7fSbW5CsX8nilueN7aKIFI7LIcuaKyi4reEbWq+nTuLT+VFQiuwcTiNg7sCH4vofS2Dd5pe+toE1A==" saltValue="xmy/8B4pJv/TD6sus83Rb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22101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青森県　平川市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82.39</v>
      </c>
      <c r="P6" s="20">
        <f t="shared" si="3"/>
        <v>4.7</v>
      </c>
      <c r="Q6" s="20">
        <f t="shared" si="3"/>
        <v>82.18</v>
      </c>
      <c r="R6" s="20">
        <f t="shared" si="3"/>
        <v>3124</v>
      </c>
      <c r="S6" s="20">
        <f t="shared" si="3"/>
        <v>29713</v>
      </c>
      <c r="T6" s="20">
        <f t="shared" si="3"/>
        <v>346.01</v>
      </c>
      <c r="U6" s="20">
        <f t="shared" si="3"/>
        <v>85.87</v>
      </c>
      <c r="V6" s="20">
        <f t="shared" si="3"/>
        <v>1388</v>
      </c>
      <c r="W6" s="20">
        <f t="shared" si="3"/>
        <v>0.74</v>
      </c>
      <c r="X6" s="20">
        <f t="shared" si="3"/>
        <v>1875.68</v>
      </c>
      <c r="Y6" s="21">
        <f>IF(Y7="",NA(),Y7)</f>
        <v>97.81</v>
      </c>
      <c r="Z6" s="21">
        <f t="shared" ref="Z6:AH6" si="4">IF(Z7="",NA(),Z7)</f>
        <v>97.35</v>
      </c>
      <c r="AA6" s="21">
        <f t="shared" si="4"/>
        <v>72.94</v>
      </c>
      <c r="AB6" s="21">
        <f t="shared" si="4"/>
        <v>99.58</v>
      </c>
      <c r="AC6" s="21">
        <f t="shared" si="4"/>
        <v>105.3</v>
      </c>
      <c r="AD6" s="21">
        <f t="shared" si="4"/>
        <v>102.73</v>
      </c>
      <c r="AE6" s="21">
        <f t="shared" si="4"/>
        <v>105.78</v>
      </c>
      <c r="AF6" s="21">
        <f t="shared" si="4"/>
        <v>106.09</v>
      </c>
      <c r="AG6" s="21">
        <f t="shared" si="4"/>
        <v>106.44</v>
      </c>
      <c r="AH6" s="21">
        <f t="shared" si="4"/>
        <v>107.11</v>
      </c>
      <c r="AI6" s="20" t="str">
        <f>IF(AI7="","",IF(AI7="-","【-】","【"&amp;SUBSTITUTE(TEXT(AI7,"#,##0.00"),"-","△")&amp;"】"))</f>
        <v>【105.09】</v>
      </c>
      <c r="AJ6" s="21">
        <f>IF(AJ7="",NA(),AJ7)</f>
        <v>1036.23</v>
      </c>
      <c r="AK6" s="21">
        <f t="shared" ref="AK6:AS6" si="5">IF(AK7="",NA(),AK7)</f>
        <v>1111.04</v>
      </c>
      <c r="AL6" s="21">
        <f t="shared" si="5"/>
        <v>1326.41</v>
      </c>
      <c r="AM6" s="21">
        <f t="shared" si="5"/>
        <v>1387.7</v>
      </c>
      <c r="AN6" s="21">
        <f t="shared" si="5"/>
        <v>1406.86</v>
      </c>
      <c r="AO6" s="21">
        <f t="shared" si="5"/>
        <v>94.97</v>
      </c>
      <c r="AP6" s="21">
        <f t="shared" si="5"/>
        <v>63.96</v>
      </c>
      <c r="AQ6" s="21">
        <f t="shared" si="5"/>
        <v>69.42</v>
      </c>
      <c r="AR6" s="21">
        <f t="shared" si="5"/>
        <v>72.86</v>
      </c>
      <c r="AS6" s="21">
        <f t="shared" si="5"/>
        <v>69.540000000000006</v>
      </c>
      <c r="AT6" s="20" t="str">
        <f>IF(AT7="","",IF(AT7="-","【-】","【"&amp;SUBSTITUTE(TEXT(AT7,"#,##0.00"),"-","△")&amp;"】"))</f>
        <v>【65.73】</v>
      </c>
      <c r="AU6" s="21">
        <f>IF(AU7="",NA(),AU7)</f>
        <v>25.55</v>
      </c>
      <c r="AV6" s="21">
        <f t="shared" ref="AV6:BD6" si="6">IF(AV7="",NA(),AV7)</f>
        <v>35</v>
      </c>
      <c r="AW6" s="21">
        <f t="shared" si="6"/>
        <v>31.85</v>
      </c>
      <c r="AX6" s="21">
        <f t="shared" si="6"/>
        <v>33.1</v>
      </c>
      <c r="AY6" s="21">
        <f t="shared" si="6"/>
        <v>42.45</v>
      </c>
      <c r="AZ6" s="21">
        <f t="shared" si="6"/>
        <v>47.72</v>
      </c>
      <c r="BA6" s="21">
        <f t="shared" si="6"/>
        <v>44.24</v>
      </c>
      <c r="BB6" s="21">
        <f t="shared" si="6"/>
        <v>43.07</v>
      </c>
      <c r="BC6" s="21">
        <f t="shared" si="6"/>
        <v>45.42</v>
      </c>
      <c r="BD6" s="21">
        <f t="shared" si="6"/>
        <v>50.63</v>
      </c>
      <c r="BE6" s="20" t="str">
        <f>IF(BE7="","",IF(BE7="-","【-】","【"&amp;SUBSTITUTE(TEXT(BE7,"#,##0.00"),"-","△")&amp;"】"))</f>
        <v>【48.91】</v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38.549999999999997</v>
      </c>
      <c r="BR6" s="21">
        <f t="shared" ref="BR6:BZ6" si="8">IF(BR7="",NA(),BR7)</f>
        <v>38.51</v>
      </c>
      <c r="BS6" s="21">
        <f t="shared" si="8"/>
        <v>35.9</v>
      </c>
      <c r="BT6" s="21">
        <f t="shared" si="8"/>
        <v>37.56</v>
      </c>
      <c r="BU6" s="21">
        <f t="shared" si="8"/>
        <v>37.61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451.77</v>
      </c>
      <c r="CC6" s="21">
        <f t="shared" ref="CC6:CK6" si="9">IF(CC7="",NA(),CC7)</f>
        <v>447.57</v>
      </c>
      <c r="CD6" s="21">
        <f t="shared" si="9"/>
        <v>483.01</v>
      </c>
      <c r="CE6" s="21">
        <f t="shared" si="9"/>
        <v>461.02</v>
      </c>
      <c r="CF6" s="21">
        <f t="shared" si="9"/>
        <v>463.67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>
        <f>IF(CM7="",NA(),CM7)</f>
        <v>25.8</v>
      </c>
      <c r="CN6" s="21">
        <f t="shared" ref="CN6:CV6" si="10">IF(CN7="",NA(),CN7)</f>
        <v>25.67</v>
      </c>
      <c r="CO6" s="21">
        <f t="shared" si="10"/>
        <v>25.6</v>
      </c>
      <c r="CP6" s="21">
        <f t="shared" si="10"/>
        <v>25.4</v>
      </c>
      <c r="CQ6" s="21">
        <f t="shared" si="10"/>
        <v>21.8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62.88</v>
      </c>
      <c r="CY6" s="21">
        <f t="shared" ref="CY6:DG6" si="11">IF(CY7="",NA(),CY7)</f>
        <v>64.52</v>
      </c>
      <c r="CZ6" s="21">
        <f t="shared" si="11"/>
        <v>65.45</v>
      </c>
      <c r="DA6" s="21">
        <f t="shared" si="11"/>
        <v>67.83</v>
      </c>
      <c r="DB6" s="21">
        <f t="shared" si="11"/>
        <v>68.88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1">
        <f>IF(DI7="",NA(),DI7)</f>
        <v>40.93</v>
      </c>
      <c r="DJ6" s="21">
        <f t="shared" ref="DJ6:DR6" si="12">IF(DJ7="",NA(),DJ7)</f>
        <v>42.93</v>
      </c>
      <c r="DK6" s="21">
        <f t="shared" si="12"/>
        <v>44.89</v>
      </c>
      <c r="DL6" s="21">
        <f t="shared" si="12"/>
        <v>46.51</v>
      </c>
      <c r="DM6" s="21">
        <f t="shared" si="12"/>
        <v>48</v>
      </c>
      <c r="DN6" s="21">
        <f t="shared" si="12"/>
        <v>24.68</v>
      </c>
      <c r="DO6" s="21">
        <f t="shared" si="12"/>
        <v>21.36</v>
      </c>
      <c r="DP6" s="21">
        <f t="shared" si="12"/>
        <v>22.79</v>
      </c>
      <c r="DQ6" s="21">
        <f t="shared" si="12"/>
        <v>24.8</v>
      </c>
      <c r="DR6" s="21">
        <f t="shared" si="12"/>
        <v>26.77</v>
      </c>
      <c r="DS6" s="20" t="str">
        <f>IF(DS7="","",IF(DS7="-","【-】","【"&amp;SUBSTITUTE(TEXT(DS7,"#,##0.00"),"-","△")&amp;"】"))</f>
        <v>【29.62】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8.6199999999999992</v>
      </c>
      <c r="DZ6" s="21">
        <f t="shared" si="13"/>
        <v>0.01</v>
      </c>
      <c r="EA6" s="21">
        <f t="shared" si="13"/>
        <v>0.01</v>
      </c>
      <c r="EB6" s="21">
        <f t="shared" si="13"/>
        <v>0.02</v>
      </c>
      <c r="EC6" s="21">
        <f t="shared" si="13"/>
        <v>7.0000000000000007E-2</v>
      </c>
      <c r="ED6" s="20" t="str">
        <f>IF(ED7="","",IF(ED7="-","【-】","【"&amp;SUBSTITUTE(TEXT(ED7,"#,##0.00"),"-","△")&amp;"】"))</f>
        <v>【0.09】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22101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82.39</v>
      </c>
      <c r="P7" s="24">
        <v>4.7</v>
      </c>
      <c r="Q7" s="24">
        <v>82.18</v>
      </c>
      <c r="R7" s="24">
        <v>3124</v>
      </c>
      <c r="S7" s="24">
        <v>29713</v>
      </c>
      <c r="T7" s="24">
        <v>346.01</v>
      </c>
      <c r="U7" s="24">
        <v>85.87</v>
      </c>
      <c r="V7" s="24">
        <v>1388</v>
      </c>
      <c r="W7" s="24">
        <v>0.74</v>
      </c>
      <c r="X7" s="24">
        <v>1875.68</v>
      </c>
      <c r="Y7" s="24">
        <v>97.81</v>
      </c>
      <c r="Z7" s="24">
        <v>97.35</v>
      </c>
      <c r="AA7" s="24">
        <v>72.94</v>
      </c>
      <c r="AB7" s="24">
        <v>99.58</v>
      </c>
      <c r="AC7" s="24">
        <v>105.3</v>
      </c>
      <c r="AD7" s="24">
        <v>102.73</v>
      </c>
      <c r="AE7" s="24">
        <v>105.78</v>
      </c>
      <c r="AF7" s="24">
        <v>106.09</v>
      </c>
      <c r="AG7" s="24">
        <v>106.44</v>
      </c>
      <c r="AH7" s="24">
        <v>107.11</v>
      </c>
      <c r="AI7" s="24">
        <v>105.09</v>
      </c>
      <c r="AJ7" s="24">
        <v>1036.23</v>
      </c>
      <c r="AK7" s="24">
        <v>1111.04</v>
      </c>
      <c r="AL7" s="24">
        <v>1326.41</v>
      </c>
      <c r="AM7" s="24">
        <v>1387.7</v>
      </c>
      <c r="AN7" s="24">
        <v>1406.86</v>
      </c>
      <c r="AO7" s="24">
        <v>94.97</v>
      </c>
      <c r="AP7" s="24">
        <v>63.96</v>
      </c>
      <c r="AQ7" s="24">
        <v>69.42</v>
      </c>
      <c r="AR7" s="24">
        <v>72.86</v>
      </c>
      <c r="AS7" s="24">
        <v>69.540000000000006</v>
      </c>
      <c r="AT7" s="24">
        <v>65.73</v>
      </c>
      <c r="AU7" s="24">
        <v>25.55</v>
      </c>
      <c r="AV7" s="24">
        <v>35</v>
      </c>
      <c r="AW7" s="24">
        <v>31.85</v>
      </c>
      <c r="AX7" s="24">
        <v>33.1</v>
      </c>
      <c r="AY7" s="24">
        <v>42.45</v>
      </c>
      <c r="AZ7" s="24">
        <v>47.72</v>
      </c>
      <c r="BA7" s="24">
        <v>44.24</v>
      </c>
      <c r="BB7" s="24">
        <v>43.07</v>
      </c>
      <c r="BC7" s="24">
        <v>45.42</v>
      </c>
      <c r="BD7" s="24">
        <v>50.63</v>
      </c>
      <c r="BE7" s="24">
        <v>48.91</v>
      </c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>
        <v>38.549999999999997</v>
      </c>
      <c r="BR7" s="24">
        <v>38.51</v>
      </c>
      <c r="BS7" s="24">
        <v>35.9</v>
      </c>
      <c r="BT7" s="24">
        <v>37.56</v>
      </c>
      <c r="BU7" s="24">
        <v>37.61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>
        <v>451.77</v>
      </c>
      <c r="CC7" s="24">
        <v>447.57</v>
      </c>
      <c r="CD7" s="24">
        <v>483.01</v>
      </c>
      <c r="CE7" s="24">
        <v>461.02</v>
      </c>
      <c r="CF7" s="24">
        <v>463.67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>
        <v>25.8</v>
      </c>
      <c r="CN7" s="24">
        <v>25.67</v>
      </c>
      <c r="CO7" s="24">
        <v>25.6</v>
      </c>
      <c r="CP7" s="24">
        <v>25.4</v>
      </c>
      <c r="CQ7" s="24">
        <v>21.8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>
        <v>62.88</v>
      </c>
      <c r="CY7" s="24">
        <v>64.52</v>
      </c>
      <c r="CZ7" s="24">
        <v>65.45</v>
      </c>
      <c r="DA7" s="24">
        <v>67.83</v>
      </c>
      <c r="DB7" s="24">
        <v>68.88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>
        <v>40.93</v>
      </c>
      <c r="DJ7" s="24">
        <v>42.93</v>
      </c>
      <c r="DK7" s="24">
        <v>44.89</v>
      </c>
      <c r="DL7" s="24">
        <v>46.51</v>
      </c>
      <c r="DM7" s="24">
        <v>48</v>
      </c>
      <c r="DN7" s="24">
        <v>24.68</v>
      </c>
      <c r="DO7" s="24">
        <v>21.36</v>
      </c>
      <c r="DP7" s="24">
        <v>22.79</v>
      </c>
      <c r="DQ7" s="24">
        <v>24.8</v>
      </c>
      <c r="DR7" s="24">
        <v>26.77</v>
      </c>
      <c r="DS7" s="24">
        <v>29.62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8.6199999999999992</v>
      </c>
      <c r="DZ7" s="24">
        <v>0.01</v>
      </c>
      <c r="EA7" s="24">
        <v>0.01</v>
      </c>
      <c r="EB7" s="24">
        <v>0.02</v>
      </c>
      <c r="EC7" s="24">
        <v>7.0000000000000007E-2</v>
      </c>
      <c r="ED7" s="24">
        <v>0.09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110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平　真大</cp:lastModifiedBy>
  <cp:lastPrinted>2025-02-17T10:52:46Z</cp:lastPrinted>
  <dcterms:created xsi:type="dcterms:W3CDTF">2024-12-19T01:21:57Z</dcterms:created>
  <dcterms:modified xsi:type="dcterms:W3CDTF">2025-02-20T02:22:38Z</dcterms:modified>
  <cp:category/>
</cp:coreProperties>
</file>