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xHi48KPJc8pW802qK6CAhwV9mgfFrFoyXgzzMssCChZpIWcddoz6Y3GocewTJD3Zx0MTOPk+y9ZASUY23Ig4aQ==" workbookSaltValue="cRY12y17fLnwzf8IwohV7A==" workbookSpinCount="100000"/>
  <bookViews>
    <workbookView xWindow="0" yWindow="0" windowWidth="28800" windowHeight="12210"/>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<sst xmlns="http://schemas.openxmlformats.org/spreadsheetml/2006/main" xmlns:r="http://schemas.openxmlformats.org/officeDocument/2006/relationships" count="116" uniqueCount="116">
  <si>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</si>
  <si>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</si>
  <si>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</si>
  <si>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</si>
  <si>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</si>
  <si>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</si>
  <si>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</si>
  <si>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</si>
  <si>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</si>
  <si>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</si>
  <si>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</si>
  <si>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</si>
  <si>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</si>
  <si>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</si>
  <si>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</si>
  <si>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</si>
  <si>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</si>
  <si>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</si>
  <si>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t>　施設維持管理費と償還金に対して営業収益（使用料収入）に不足が生じるため、一般会計の基準外繰入金として他会計から営業補助していただく形で収支均衡を保っている。
　施設の老朽化に伴い施設維持管理費も増加傾向にある。今後も町当局と財政部局と財政状況を踏まえ機能保全計画に基づき補助事業を活用した長寿命化を図りつつ、近隣施設の統廃合、又はダウンサイジングについて検討が必要である。
　なお、経営健全化の取組の一環として、令和６年４月１日より公営企業法を適用（全部）している。</t>
    <rPh sb="150" eb="151">
      <t>ハカ</t>
    </rPh>
    <rPh sb="214" eb="215">
      <t>ヒ</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</si>
  <si>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</si>
  <si>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</si>
  <si>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</si>
  <si>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</si>
  <si>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</si>
  <si>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</si>
  <si>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</si>
  <si>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</si>
  <si>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</si>
  <si>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</si>
  <si>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</si>
  <si>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</si>
  <si>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</si>
  <si>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</si>
  <si>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</si>
  <si>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</si>
  <si>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</si>
  <si>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</si>
  <si>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</si>
  <si>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</si>
  <si>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</si>
  <si>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</si>
  <si>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</si>
  <si>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</si>
  <si>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</si>
  <si>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</si>
  <si>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</si>
  <si>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</si>
  <si>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</si>
  <si>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</si>
  <si>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</si>
  <si>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</si>
  <si>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</si>
  <si>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</si>
  <si>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</si>
  <si>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</si>
  <si>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</si>
  <si>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</si>
  <si>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</si>
  <si>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</si>
  <si>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</si>
  <si>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</si>
  <si>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</si>
  <si>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</si>
  <si>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</si>
  <si>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</si>
  <si>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</si>
  <si>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</si>
  <si>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</si>
  <si>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</si>
  <si>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</si>
  <si>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</si>
  <si>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</si>
  <si>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</si>
  <si>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</si>
  <si>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</si>
  <si>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</si>
  <si>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</si>
  <si>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</si>
  <si>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</si>
  <si>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</si>
  <si>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</si>
  <si>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</si>
  <si>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</si>
  <si>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</si>
  <si>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</si>
  <si>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</si>
  <si>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</si>
  <si>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</si>
  <si>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</si>
  <si>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</si>
  <si>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</si>
  <si>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</si>
  <si>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</si>
  <si>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</si>
  <si>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</si>
  <si>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</si>
  <si>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</si>
  <si>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平内町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</si>
  <si>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</si>
  <si>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</si>
  <si>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</si>
  <si>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</si>
  <si>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</si>
  <si>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</si>
  <si>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</si>
  <si>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</si>
  <si>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</si>
  <si>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</si>
  <si>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</si>
  <si>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</si>
  <si>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</si>
  <si>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</si>
  <si>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</si>
  <si>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</si>
  <si>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xml:space="preserve">　当町の農業集落排水事業は、最も早い供用開始地区で２７年経過しており、まだ建設改良費の起債償還期間内であることから、「①収益的収支比率」は低くなっている。接続率は約８割程度であるが、「⑤経費回収率」は低く、一般会計繰入金に依存した経営となっている。また、「⑥汚水処理原価」は類似団体平均値より高くなっているが、地形的要因による影響が大きい。今後、接続率の大幅な向上は見込めないため、料金改定による増収及び再生エネルギー導入による経費削減などについて、本格的に取り組む必要がある。
　「⑦施設利用率」は、近年ほぼ横ばいであり、人口減少の影響を考慮した場合、利用率の増加は見込めない。
　「⑧水洗化率」は、他団体と比べて高い数値を示しているため、引き続き周知啓発を進めていく。
</t>
    <rPh sb="301" eb="302">
      <t>タ</t>
    </rPh>
    <rPh sb="302" eb="304">
      <t>ダンタイ</t>
    </rPh>
    <rPh sb="305" eb="306">
      <t>クラ</t>
    </rPh>
    <rPh sb="308" eb="309">
      <t>タカ</t>
    </rPh>
    <rPh sb="310" eb="312">
      <t>スウチ</t>
    </rPh>
    <rPh sb="313" eb="314">
      <t>シメ</t>
    </rPh>
    <rPh sb="321" eb="322">
      <t>ヒ</t>
    </rPh>
    <rPh sb="323" eb="324">
      <t>ツヅ</t>
    </rPh>
    <rPh sb="325" eb="327">
      <t>シュウチ</t>
    </rPh>
    <rPh sb="327" eb="329">
      <t>ケイハツ</t>
    </rPh>
    <rPh sb="330" eb="331">
      <t>スス</t>
    </rPh>
    <phoneticPr fontId="1"/>
  </si>
  <si>
    <t>　「③管渠改善率」は0%となってる。当町の農業集落排水事業の供用開始は、平成８年に薬師野・外童子地区、平成１１年に内童子地区、平成１６年に西平内地区と比較的新しため、法定耐用年数を超えた(令和２５年頃）管渠延長が無いためである。</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</si>
</sst>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8" formatCode="&quot;R&quot;yy"/>
    <numFmt numFmtId="176" formatCode="#,##0.00;&quot;△&quot;#,##0.00"/>
    <numFmt numFmtId="180" formatCode="#,##0.00;&quot;△&quot;#,##0.00;&quot;-&quot;"/>
    <numFmt numFmtId="177" formatCode="#,##0;&quot;△&quot;#,##0"/>
    <numFmt numFmtId="179"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formatCode="#,##0.00;&quot;△&quot;#,##0.00;&quot;-&quot;">
                  <c:v>0.1</c:v>
                </c:pt>
                <c:pt idx="2" formatCode="#,##0.00;&quot;△&quot;#,##0.00;&quot;-&quot;">
                  <c:v>0.33</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0.25</c:v>
                </c:pt>
                <c:pt idx="2">
                  <c:v>5.e-002</c:v>
                </c:pt>
                <c:pt idx="3">
                  <c:v>3.e-002</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37.130000000000003</c:v>
                </c:pt>
                <c:pt idx="1">
                  <c:v>35.520000000000003</c:v>
                </c:pt>
                <c:pt idx="2">
                  <c:v>34.71</c:v>
                </c:pt>
                <c:pt idx="3">
                  <c:v>34.369999999999997</c:v>
                </c:pt>
                <c:pt idx="4">
                  <c:v>33.450000000000003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50.14</c:v>
                </c:pt>
                <c:pt idx="1">
                  <c:v>54.83</c:v>
                </c:pt>
                <c:pt idx="2">
                  <c:v>66.53</c:v>
                </c:pt>
                <c:pt idx="3">
                  <c:v>52.35</c:v>
                </c:pt>
                <c:pt idx="4">
                  <c:v>46.25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88.07</c:v>
                </c:pt>
                <c:pt idx="1">
                  <c:v>89.91</c:v>
                </c:pt>
                <c:pt idx="2">
                  <c:v>89.57</c:v>
                </c:pt>
                <c:pt idx="3">
                  <c:v>88.43</c:v>
                </c:pt>
                <c:pt idx="4">
                  <c:v>91.41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84.98</c:v>
                </c:pt>
                <c:pt idx="1">
                  <c:v>84.7</c:v>
                </c:pt>
                <c:pt idx="2">
                  <c:v>84.67</c:v>
                </c:pt>
                <c:pt idx="3">
                  <c:v>84.39</c:v>
                </c:pt>
                <c:pt idx="4">
                  <c:v>83.96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62.92</c:v>
                </c:pt>
                <c:pt idx="1">
                  <c:v>73.77</c:v>
                </c:pt>
                <c:pt idx="2">
                  <c:v>76.209999999999994</c:v>
                </c:pt>
                <c:pt idx="3">
                  <c:v>75.55</c:v>
                </c:pt>
                <c:pt idx="4">
                  <c:v>76.61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826.83</c:v>
                </c:pt>
                <c:pt idx="1">
                  <c:v>867.83</c:v>
                </c:pt>
                <c:pt idx="2">
                  <c:v>791.76</c:v>
                </c:pt>
                <c:pt idx="3">
                  <c:v>900.82</c:v>
                </c:pt>
                <c:pt idx="4">
                  <c:v>839.21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31.52</c:v>
                </c:pt>
                <c:pt idx="1">
                  <c:v>33.79</c:v>
                </c:pt>
                <c:pt idx="2">
                  <c:v>37.06</c:v>
                </c:pt>
                <c:pt idx="3">
                  <c:v>35.53</c:v>
                </c:pt>
                <c:pt idx="4">
                  <c:v>34.76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57.31</c:v>
                </c:pt>
                <c:pt idx="1">
                  <c:v>57.08</c:v>
                </c:pt>
                <c:pt idx="2">
                  <c:v>56.26</c:v>
                </c:pt>
                <c:pt idx="3">
                  <c:v>52.94</c:v>
                </c:pt>
                <c:pt idx="4">
                  <c:v>52.05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503.76</c:v>
                </c:pt>
                <c:pt idx="1">
                  <c:v>459.5</c:v>
                </c:pt>
                <c:pt idx="2">
                  <c:v>428.54</c:v>
                </c:pt>
                <c:pt idx="3">
                  <c:v>431.21</c:v>
                </c:pt>
                <c:pt idx="4">
                  <c:v>411.69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273.52</c:v>
                </c:pt>
                <c:pt idx="1">
                  <c:v>274.99</c:v>
                </c:pt>
                <c:pt idx="2">
                  <c:v>282.08999999999997</c:v>
                </c:pt>
                <c:pt idx="3">
                  <c:v>303.27999999999997</c:v>
                </c:pt>
                <c:pt idx="4">
                  <c:v>301.86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6"/>
  <sheetViews>
    <sheetView showGridLines="0" tabSelected="1" topLeftCell="Y40" workbookViewId="0">
      <selection activeCell="AT81" sqref="AT81"/>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平内町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9948</v>
      </c>
      <c r="AM8" s="21"/>
      <c r="AN8" s="21"/>
      <c r="AO8" s="21"/>
      <c r="AP8" s="21"/>
      <c r="AQ8" s="21"/>
      <c r="AR8" s="21"/>
      <c r="AS8" s="21"/>
      <c r="AT8" s="7">
        <f>データ!T6</f>
        <v>217.09</v>
      </c>
      <c r="AU8" s="7"/>
      <c r="AV8" s="7"/>
      <c r="AW8" s="7"/>
      <c r="AX8" s="7"/>
      <c r="AY8" s="7"/>
      <c r="AZ8" s="7"/>
      <c r="BA8" s="7"/>
      <c r="BB8" s="7">
        <f>データ!U6</f>
        <v>45.82</v>
      </c>
      <c r="BC8" s="7"/>
      <c r="BD8" s="7"/>
      <c r="BE8" s="7"/>
      <c r="BF8" s="7"/>
      <c r="BG8" s="7"/>
      <c r="BH8" s="7"/>
      <c r="BI8" s="7"/>
      <c r="BJ8" s="3"/>
      <c r="BK8" s="3"/>
      <c r="BL8" s="27" t="s">
        <v>16</v>
      </c>
      <c r="BM8" s="37"/>
      <c r="BN8" s="44" t="s">
        <v>22</v>
      </c>
      <c r="BO8" s="44"/>
      <c r="BP8" s="44"/>
      <c r="BQ8" s="44"/>
      <c r="BR8" s="44"/>
      <c r="BS8" s="44"/>
      <c r="BT8" s="44"/>
      <c r="BU8" s="44"/>
      <c r="BV8" s="44"/>
      <c r="BW8" s="44"/>
      <c r="BX8" s="44"/>
      <c r="BY8" s="48"/>
    </row>
    <row r="9" spans="1:78" ht="18.75" customHeight="1">
      <c r="A9" s="2"/>
      <c r="B9" s="5" t="s">
        <v>23</v>
      </c>
      <c r="C9" s="5"/>
      <c r="D9" s="5"/>
      <c r="E9" s="5"/>
      <c r="F9" s="5"/>
      <c r="G9" s="5"/>
      <c r="H9" s="5"/>
      <c r="I9" s="5" t="s">
        <v>25</v>
      </c>
      <c r="J9" s="5"/>
      <c r="K9" s="5"/>
      <c r="L9" s="5"/>
      <c r="M9" s="5"/>
      <c r="N9" s="5"/>
      <c r="O9" s="5"/>
      <c r="P9" s="5" t="s">
        <v>27</v>
      </c>
      <c r="Q9" s="5"/>
      <c r="R9" s="5"/>
      <c r="S9" s="5"/>
      <c r="T9" s="5"/>
      <c r="U9" s="5"/>
      <c r="V9" s="5"/>
      <c r="W9" s="5" t="s">
        <v>30</v>
      </c>
      <c r="X9" s="5"/>
      <c r="Y9" s="5"/>
      <c r="Z9" s="5"/>
      <c r="AA9" s="5"/>
      <c r="AB9" s="5"/>
      <c r="AC9" s="5"/>
      <c r="AD9" s="5" t="s">
        <v>24</v>
      </c>
      <c r="AE9" s="5"/>
      <c r="AF9" s="5"/>
      <c r="AG9" s="5"/>
      <c r="AH9" s="5"/>
      <c r="AI9" s="5"/>
      <c r="AJ9" s="5"/>
      <c r="AK9" s="3"/>
      <c r="AL9" s="5" t="s">
        <v>32</v>
      </c>
      <c r="AM9" s="5"/>
      <c r="AN9" s="5"/>
      <c r="AO9" s="5"/>
      <c r="AP9" s="5"/>
      <c r="AQ9" s="5"/>
      <c r="AR9" s="5"/>
      <c r="AS9" s="5"/>
      <c r="AT9" s="5" t="s">
        <v>33</v>
      </c>
      <c r="AU9" s="5"/>
      <c r="AV9" s="5"/>
      <c r="AW9" s="5"/>
      <c r="AX9" s="5"/>
      <c r="AY9" s="5"/>
      <c r="AZ9" s="5"/>
      <c r="BA9" s="5"/>
      <c r="BB9" s="5" t="s">
        <v>3</v>
      </c>
      <c r="BC9" s="5"/>
      <c r="BD9" s="5"/>
      <c r="BE9" s="5"/>
      <c r="BF9" s="5"/>
      <c r="BG9" s="5"/>
      <c r="BH9" s="5"/>
      <c r="BI9" s="5"/>
      <c r="BJ9" s="3"/>
      <c r="BK9" s="3"/>
      <c r="BL9" s="28" t="s">
        <v>34</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14.14</v>
      </c>
      <c r="Q10" s="7"/>
      <c r="R10" s="7"/>
      <c r="S10" s="7"/>
      <c r="T10" s="7"/>
      <c r="U10" s="7"/>
      <c r="V10" s="7"/>
      <c r="W10" s="7">
        <f>データ!Q6</f>
        <v>100</v>
      </c>
      <c r="X10" s="7"/>
      <c r="Y10" s="7"/>
      <c r="Z10" s="7"/>
      <c r="AA10" s="7"/>
      <c r="AB10" s="7"/>
      <c r="AC10" s="7"/>
      <c r="AD10" s="21">
        <f>データ!R6</f>
        <v>2980</v>
      </c>
      <c r="AE10" s="21"/>
      <c r="AF10" s="21"/>
      <c r="AG10" s="21"/>
      <c r="AH10" s="21"/>
      <c r="AI10" s="21"/>
      <c r="AJ10" s="21"/>
      <c r="AK10" s="2"/>
      <c r="AL10" s="21">
        <f>データ!V6</f>
        <v>1397</v>
      </c>
      <c r="AM10" s="21"/>
      <c r="AN10" s="21"/>
      <c r="AO10" s="21"/>
      <c r="AP10" s="21"/>
      <c r="AQ10" s="21"/>
      <c r="AR10" s="21"/>
      <c r="AS10" s="21"/>
      <c r="AT10" s="7">
        <f>データ!W6</f>
        <v>1.5699999999999998</v>
      </c>
      <c r="AU10" s="7"/>
      <c r="AV10" s="7"/>
      <c r="AW10" s="7"/>
      <c r="AX10" s="7"/>
      <c r="AY10" s="7"/>
      <c r="AZ10" s="7"/>
      <c r="BA10" s="7"/>
      <c r="BB10" s="7">
        <f>データ!X6</f>
        <v>889.81</v>
      </c>
      <c r="BC10" s="7"/>
      <c r="BD10" s="7"/>
      <c r="BE10" s="7"/>
      <c r="BF10" s="7"/>
      <c r="BG10" s="7"/>
      <c r="BH10" s="7"/>
      <c r="BI10" s="7"/>
      <c r="BJ10" s="2"/>
      <c r="BK10" s="2"/>
      <c r="BL10" s="29" t="s">
        <v>37</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115</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18</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46</v>
      </c>
      <c r="F85" s="12" t="s">
        <v>48</v>
      </c>
      <c r="G85" s="12" t="s">
        <v>49</v>
      </c>
      <c r="H85" s="12" t="s">
        <v>43</v>
      </c>
      <c r="I85" s="12" t="s">
        <v>14</v>
      </c>
      <c r="J85" s="12" t="s">
        <v>50</v>
      </c>
      <c r="K85" s="12" t="s">
        <v>51</v>
      </c>
      <c r="L85" s="12" t="s">
        <v>1</v>
      </c>
      <c r="M85" s="12" t="s">
        <v>36</v>
      </c>
      <c r="N85" s="12" t="s">
        <v>52</v>
      </c>
      <c r="O85" s="12" t="s">
        <v>53</v>
      </c>
    </row>
    <row r="86" spans="1:78" hidden="1">
      <c r="B86" s="12"/>
      <c r="C86" s="12"/>
      <c r="D86" s="12"/>
      <c r="E86" s="12" t="str">
        <f>データ!AI6</f>
        <v/>
      </c>
      <c r="F86" s="12" t="s">
        <v>40</v>
      </c>
      <c r="G86" s="12" t="s">
        <v>40</v>
      </c>
      <c r="H86" s="12" t="str">
        <f>データ!BP6</f>
        <v>【785.10】</v>
      </c>
      <c r="I86" s="12" t="str">
        <f>データ!CA6</f>
        <v>【56.93】</v>
      </c>
      <c r="J86" s="12" t="str">
        <f>データ!CL6</f>
        <v>【271.15】</v>
      </c>
      <c r="K86" s="12" t="str">
        <f>データ!CW6</f>
        <v>【49.87】</v>
      </c>
      <c r="L86" s="12" t="str">
        <f>データ!DH6</f>
        <v>【87.54】</v>
      </c>
      <c r="M86" s="12" t="s">
        <v>40</v>
      </c>
      <c r="N86" s="12" t="s">
        <v>40</v>
      </c>
      <c r="O86" s="12" t="str">
        <f>データ!EO6</f>
        <v>【0.02】</v>
      </c>
    </row>
  </sheetData>
  <sheetProtection algorithmName="SHA-512" hashValue="Ubo2k3KDKFwsgVVIEgw1xPHnjbs8A+bDvGeAks7jI+ooxCvYhSxAtankV3Dbm/QtmGRF2ZUn1sslsTGRRnz1GA==" saltValue="wLBQRqqpjQZu83Wsd9hh3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O13"/>
  <sheetViews>
    <sheetView showGridLines="0" workbookViewId="0"/>
  </sheetViews>
  <sheetFormatPr defaultRowHeight="13.5"/>
  <cols>
    <col min="2" max="144" width="11.875" customWidth="1"/>
  </cols>
  <sheetData>
    <row r="1" spans="1:145">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21</v>
      </c>
      <c r="B3" s="58" t="s">
        <v>0</v>
      </c>
      <c r="C3" s="58" t="s">
        <v>59</v>
      </c>
      <c r="D3" s="58" t="s">
        <v>60</v>
      </c>
      <c r="E3" s="58" t="s">
        <v>7</v>
      </c>
      <c r="F3" s="58" t="s">
        <v>6</v>
      </c>
      <c r="G3" s="58" t="s">
        <v>26</v>
      </c>
      <c r="H3" s="64" t="s">
        <v>56</v>
      </c>
      <c r="I3" s="67"/>
      <c r="J3" s="67"/>
      <c r="K3" s="67"/>
      <c r="L3" s="67"/>
      <c r="M3" s="67"/>
      <c r="N3" s="67"/>
      <c r="O3" s="67"/>
      <c r="P3" s="67"/>
      <c r="Q3" s="67"/>
      <c r="R3" s="67"/>
      <c r="S3" s="67"/>
      <c r="T3" s="67"/>
      <c r="U3" s="67"/>
      <c r="V3" s="67"/>
      <c r="W3" s="67"/>
      <c r="X3" s="72"/>
      <c r="Y3" s="75"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12</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56" t="s">
        <v>61</v>
      </c>
      <c r="B4" s="59"/>
      <c r="C4" s="59"/>
      <c r="D4" s="59"/>
      <c r="E4" s="59"/>
      <c r="F4" s="59"/>
      <c r="G4" s="59"/>
      <c r="H4" s="65"/>
      <c r="I4" s="68"/>
      <c r="J4" s="68"/>
      <c r="K4" s="68"/>
      <c r="L4" s="68"/>
      <c r="M4" s="68"/>
      <c r="N4" s="68"/>
      <c r="O4" s="68"/>
      <c r="P4" s="68"/>
      <c r="Q4" s="68"/>
      <c r="R4" s="68"/>
      <c r="S4" s="68"/>
      <c r="T4" s="68"/>
      <c r="U4" s="68"/>
      <c r="V4" s="68"/>
      <c r="W4" s="68"/>
      <c r="X4" s="73"/>
      <c r="Y4" s="76" t="s">
        <v>28</v>
      </c>
      <c r="Z4" s="76"/>
      <c r="AA4" s="76"/>
      <c r="AB4" s="76"/>
      <c r="AC4" s="76"/>
      <c r="AD4" s="76"/>
      <c r="AE4" s="76"/>
      <c r="AF4" s="76"/>
      <c r="AG4" s="76"/>
      <c r="AH4" s="76"/>
      <c r="AI4" s="76"/>
      <c r="AJ4" s="76" t="s">
        <v>47</v>
      </c>
      <c r="AK4" s="76"/>
      <c r="AL4" s="76"/>
      <c r="AM4" s="76"/>
      <c r="AN4" s="76"/>
      <c r="AO4" s="76"/>
      <c r="AP4" s="76"/>
      <c r="AQ4" s="76"/>
      <c r="AR4" s="76"/>
      <c r="AS4" s="76"/>
      <c r="AT4" s="76"/>
      <c r="AU4" s="76" t="s">
        <v>31</v>
      </c>
      <c r="AV4" s="76"/>
      <c r="AW4" s="76"/>
      <c r="AX4" s="76"/>
      <c r="AY4" s="76"/>
      <c r="AZ4" s="76"/>
      <c r="BA4" s="76"/>
      <c r="BB4" s="76"/>
      <c r="BC4" s="76"/>
      <c r="BD4" s="76"/>
      <c r="BE4" s="76"/>
      <c r="BF4" s="76" t="s">
        <v>62</v>
      </c>
      <c r="BG4" s="76"/>
      <c r="BH4" s="76"/>
      <c r="BI4" s="76"/>
      <c r="BJ4" s="76"/>
      <c r="BK4" s="76"/>
      <c r="BL4" s="76"/>
      <c r="BM4" s="76"/>
      <c r="BN4" s="76"/>
      <c r="BO4" s="76"/>
      <c r="BP4" s="76"/>
      <c r="BQ4" s="76" t="s">
        <v>4</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c r="A5" s="56" t="s">
        <v>70</v>
      </c>
      <c r="B5" s="60"/>
      <c r="C5" s="60"/>
      <c r="D5" s="60"/>
      <c r="E5" s="60"/>
      <c r="F5" s="60"/>
      <c r="G5" s="60"/>
      <c r="H5" s="66" t="s">
        <v>58</v>
      </c>
      <c r="I5" s="66" t="s">
        <v>71</v>
      </c>
      <c r="J5" s="66" t="s">
        <v>72</v>
      </c>
      <c r="K5" s="66" t="s">
        <v>73</v>
      </c>
      <c r="L5" s="66" t="s">
        <v>74</v>
      </c>
      <c r="M5" s="66" t="s">
        <v>8</v>
      </c>
      <c r="N5" s="66" t="s">
        <v>75</v>
      </c>
      <c r="O5" s="66" t="s">
        <v>76</v>
      </c>
      <c r="P5" s="66" t="s">
        <v>77</v>
      </c>
      <c r="Q5" s="66" t="s">
        <v>78</v>
      </c>
      <c r="R5" s="66" t="s">
        <v>79</v>
      </c>
      <c r="S5" s="66" t="s">
        <v>80</v>
      </c>
      <c r="T5" s="66" t="s">
        <v>81</v>
      </c>
      <c r="U5" s="66" t="s">
        <v>65</v>
      </c>
      <c r="V5" s="66" t="s">
        <v>82</v>
      </c>
      <c r="W5" s="66" t="s">
        <v>83</v>
      </c>
      <c r="X5" s="66" t="s">
        <v>84</v>
      </c>
      <c r="Y5" s="66" t="s">
        <v>85</v>
      </c>
      <c r="Z5" s="66" t="s">
        <v>86</v>
      </c>
      <c r="AA5" s="66" t="s">
        <v>87</v>
      </c>
      <c r="AB5" s="66" t="s">
        <v>88</v>
      </c>
      <c r="AC5" s="66" t="s">
        <v>89</v>
      </c>
      <c r="AD5" s="66" t="s">
        <v>90</v>
      </c>
      <c r="AE5" s="66" t="s">
        <v>92</v>
      </c>
      <c r="AF5" s="66" t="s">
        <v>93</v>
      </c>
      <c r="AG5" s="66" t="s">
        <v>94</v>
      </c>
      <c r="AH5" s="66" t="s">
        <v>95</v>
      </c>
      <c r="AI5" s="66" t="s">
        <v>45</v>
      </c>
      <c r="AJ5" s="66" t="s">
        <v>85</v>
      </c>
      <c r="AK5" s="66" t="s">
        <v>86</v>
      </c>
      <c r="AL5" s="66" t="s">
        <v>87</v>
      </c>
      <c r="AM5" s="66" t="s">
        <v>88</v>
      </c>
      <c r="AN5" s="66" t="s">
        <v>89</v>
      </c>
      <c r="AO5" s="66" t="s">
        <v>90</v>
      </c>
      <c r="AP5" s="66" t="s">
        <v>92</v>
      </c>
      <c r="AQ5" s="66" t="s">
        <v>93</v>
      </c>
      <c r="AR5" s="66" t="s">
        <v>94</v>
      </c>
      <c r="AS5" s="66" t="s">
        <v>95</v>
      </c>
      <c r="AT5" s="66" t="s">
        <v>91</v>
      </c>
      <c r="AU5" s="66" t="s">
        <v>85</v>
      </c>
      <c r="AV5" s="66" t="s">
        <v>86</v>
      </c>
      <c r="AW5" s="66" t="s">
        <v>87</v>
      </c>
      <c r="AX5" s="66" t="s">
        <v>88</v>
      </c>
      <c r="AY5" s="66" t="s">
        <v>89</v>
      </c>
      <c r="AZ5" s="66" t="s">
        <v>90</v>
      </c>
      <c r="BA5" s="66" t="s">
        <v>92</v>
      </c>
      <c r="BB5" s="66" t="s">
        <v>93</v>
      </c>
      <c r="BC5" s="66" t="s">
        <v>94</v>
      </c>
      <c r="BD5" s="66" t="s">
        <v>95</v>
      </c>
      <c r="BE5" s="66" t="s">
        <v>91</v>
      </c>
      <c r="BF5" s="66" t="s">
        <v>85</v>
      </c>
      <c r="BG5" s="66" t="s">
        <v>86</v>
      </c>
      <c r="BH5" s="66" t="s">
        <v>87</v>
      </c>
      <c r="BI5" s="66" t="s">
        <v>88</v>
      </c>
      <c r="BJ5" s="66" t="s">
        <v>89</v>
      </c>
      <c r="BK5" s="66" t="s">
        <v>90</v>
      </c>
      <c r="BL5" s="66" t="s">
        <v>92</v>
      </c>
      <c r="BM5" s="66" t="s">
        <v>93</v>
      </c>
      <c r="BN5" s="66" t="s">
        <v>94</v>
      </c>
      <c r="BO5" s="66" t="s">
        <v>95</v>
      </c>
      <c r="BP5" s="66" t="s">
        <v>91</v>
      </c>
      <c r="BQ5" s="66" t="s">
        <v>85</v>
      </c>
      <c r="BR5" s="66" t="s">
        <v>86</v>
      </c>
      <c r="BS5" s="66" t="s">
        <v>87</v>
      </c>
      <c r="BT5" s="66" t="s">
        <v>88</v>
      </c>
      <c r="BU5" s="66" t="s">
        <v>89</v>
      </c>
      <c r="BV5" s="66" t="s">
        <v>90</v>
      </c>
      <c r="BW5" s="66" t="s">
        <v>92</v>
      </c>
      <c r="BX5" s="66" t="s">
        <v>93</v>
      </c>
      <c r="BY5" s="66" t="s">
        <v>94</v>
      </c>
      <c r="BZ5" s="66" t="s">
        <v>95</v>
      </c>
      <c r="CA5" s="66" t="s">
        <v>91</v>
      </c>
      <c r="CB5" s="66" t="s">
        <v>85</v>
      </c>
      <c r="CC5" s="66" t="s">
        <v>86</v>
      </c>
      <c r="CD5" s="66" t="s">
        <v>87</v>
      </c>
      <c r="CE5" s="66" t="s">
        <v>88</v>
      </c>
      <c r="CF5" s="66" t="s">
        <v>89</v>
      </c>
      <c r="CG5" s="66" t="s">
        <v>90</v>
      </c>
      <c r="CH5" s="66" t="s">
        <v>92</v>
      </c>
      <c r="CI5" s="66" t="s">
        <v>93</v>
      </c>
      <c r="CJ5" s="66" t="s">
        <v>94</v>
      </c>
      <c r="CK5" s="66" t="s">
        <v>95</v>
      </c>
      <c r="CL5" s="66" t="s">
        <v>91</v>
      </c>
      <c r="CM5" s="66" t="s">
        <v>85</v>
      </c>
      <c r="CN5" s="66" t="s">
        <v>86</v>
      </c>
      <c r="CO5" s="66" t="s">
        <v>87</v>
      </c>
      <c r="CP5" s="66" t="s">
        <v>88</v>
      </c>
      <c r="CQ5" s="66" t="s">
        <v>89</v>
      </c>
      <c r="CR5" s="66" t="s">
        <v>90</v>
      </c>
      <c r="CS5" s="66" t="s">
        <v>92</v>
      </c>
      <c r="CT5" s="66" t="s">
        <v>93</v>
      </c>
      <c r="CU5" s="66" t="s">
        <v>94</v>
      </c>
      <c r="CV5" s="66" t="s">
        <v>95</v>
      </c>
      <c r="CW5" s="66" t="s">
        <v>91</v>
      </c>
      <c r="CX5" s="66" t="s">
        <v>85</v>
      </c>
      <c r="CY5" s="66" t="s">
        <v>86</v>
      </c>
      <c r="CZ5" s="66" t="s">
        <v>87</v>
      </c>
      <c r="DA5" s="66" t="s">
        <v>88</v>
      </c>
      <c r="DB5" s="66" t="s">
        <v>89</v>
      </c>
      <c r="DC5" s="66" t="s">
        <v>90</v>
      </c>
      <c r="DD5" s="66" t="s">
        <v>92</v>
      </c>
      <c r="DE5" s="66" t="s">
        <v>93</v>
      </c>
      <c r="DF5" s="66" t="s">
        <v>94</v>
      </c>
      <c r="DG5" s="66" t="s">
        <v>95</v>
      </c>
      <c r="DH5" s="66" t="s">
        <v>91</v>
      </c>
      <c r="DI5" s="66" t="s">
        <v>85</v>
      </c>
      <c r="DJ5" s="66" t="s">
        <v>86</v>
      </c>
      <c r="DK5" s="66" t="s">
        <v>87</v>
      </c>
      <c r="DL5" s="66" t="s">
        <v>88</v>
      </c>
      <c r="DM5" s="66" t="s">
        <v>89</v>
      </c>
      <c r="DN5" s="66" t="s">
        <v>90</v>
      </c>
      <c r="DO5" s="66" t="s">
        <v>92</v>
      </c>
      <c r="DP5" s="66" t="s">
        <v>93</v>
      </c>
      <c r="DQ5" s="66" t="s">
        <v>94</v>
      </c>
      <c r="DR5" s="66" t="s">
        <v>95</v>
      </c>
      <c r="DS5" s="66" t="s">
        <v>91</v>
      </c>
      <c r="DT5" s="66" t="s">
        <v>85</v>
      </c>
      <c r="DU5" s="66" t="s">
        <v>86</v>
      </c>
      <c r="DV5" s="66" t="s">
        <v>87</v>
      </c>
      <c r="DW5" s="66" t="s">
        <v>88</v>
      </c>
      <c r="DX5" s="66" t="s">
        <v>89</v>
      </c>
      <c r="DY5" s="66" t="s">
        <v>90</v>
      </c>
      <c r="DZ5" s="66" t="s">
        <v>92</v>
      </c>
      <c r="EA5" s="66" t="s">
        <v>93</v>
      </c>
      <c r="EB5" s="66" t="s">
        <v>94</v>
      </c>
      <c r="EC5" s="66" t="s">
        <v>95</v>
      </c>
      <c r="ED5" s="66" t="s">
        <v>91</v>
      </c>
      <c r="EE5" s="66" t="s">
        <v>85</v>
      </c>
      <c r="EF5" s="66" t="s">
        <v>86</v>
      </c>
      <c r="EG5" s="66" t="s">
        <v>87</v>
      </c>
      <c r="EH5" s="66" t="s">
        <v>88</v>
      </c>
      <c r="EI5" s="66" t="s">
        <v>89</v>
      </c>
      <c r="EJ5" s="66" t="s">
        <v>90</v>
      </c>
      <c r="EK5" s="66" t="s">
        <v>92</v>
      </c>
      <c r="EL5" s="66" t="s">
        <v>93</v>
      </c>
      <c r="EM5" s="66" t="s">
        <v>94</v>
      </c>
      <c r="EN5" s="66" t="s">
        <v>95</v>
      </c>
      <c r="EO5" s="66" t="s">
        <v>91</v>
      </c>
    </row>
    <row r="6" spans="1:145" s="55" customFormat="1">
      <c r="A6" s="56" t="s">
        <v>96</v>
      </c>
      <c r="B6" s="61">
        <f t="shared" ref="B6:X6" si="1">B7</f>
        <v>2023</v>
      </c>
      <c r="C6" s="61">
        <f t="shared" si="1"/>
        <v>23019</v>
      </c>
      <c r="D6" s="61">
        <f t="shared" si="1"/>
        <v>47</v>
      </c>
      <c r="E6" s="61">
        <f t="shared" si="1"/>
        <v>17</v>
      </c>
      <c r="F6" s="61">
        <f t="shared" si="1"/>
        <v>5</v>
      </c>
      <c r="G6" s="61">
        <f t="shared" si="1"/>
        <v>0</v>
      </c>
      <c r="H6" s="61" t="str">
        <f t="shared" si="1"/>
        <v>青森県　平内町</v>
      </c>
      <c r="I6" s="61" t="str">
        <f t="shared" si="1"/>
        <v>法非適用</v>
      </c>
      <c r="J6" s="61" t="str">
        <f t="shared" si="1"/>
        <v>下水道事業</v>
      </c>
      <c r="K6" s="61" t="str">
        <f t="shared" si="1"/>
        <v>農業集落排水</v>
      </c>
      <c r="L6" s="61" t="str">
        <f t="shared" si="1"/>
        <v>F2</v>
      </c>
      <c r="M6" s="61" t="str">
        <f t="shared" si="1"/>
        <v>非設置</v>
      </c>
      <c r="N6" s="69" t="str">
        <f t="shared" si="1"/>
        <v>-</v>
      </c>
      <c r="O6" s="69" t="str">
        <f t="shared" si="1"/>
        <v>該当数値なし</v>
      </c>
      <c r="P6" s="69">
        <f t="shared" si="1"/>
        <v>14.14</v>
      </c>
      <c r="Q6" s="69">
        <f t="shared" si="1"/>
        <v>100</v>
      </c>
      <c r="R6" s="69">
        <f t="shared" si="1"/>
        <v>2980</v>
      </c>
      <c r="S6" s="69">
        <f t="shared" si="1"/>
        <v>9948</v>
      </c>
      <c r="T6" s="69">
        <f t="shared" si="1"/>
        <v>217.09</v>
      </c>
      <c r="U6" s="69">
        <f t="shared" si="1"/>
        <v>45.82</v>
      </c>
      <c r="V6" s="69">
        <f t="shared" si="1"/>
        <v>1397</v>
      </c>
      <c r="W6" s="69">
        <f t="shared" si="1"/>
        <v>1.5699999999999998</v>
      </c>
      <c r="X6" s="69">
        <f t="shared" si="1"/>
        <v>889.81</v>
      </c>
      <c r="Y6" s="77">
        <f t="shared" ref="Y6:AH6" si="2">IF(Y7="",NA(),Y7)</f>
        <v>62.92</v>
      </c>
      <c r="Z6" s="77">
        <f t="shared" si="2"/>
        <v>73.77</v>
      </c>
      <c r="AA6" s="77">
        <f t="shared" si="2"/>
        <v>76.209999999999994</v>
      </c>
      <c r="AB6" s="77">
        <f t="shared" si="2"/>
        <v>75.55</v>
      </c>
      <c r="AC6" s="77">
        <f t="shared" si="2"/>
        <v>76.61</v>
      </c>
      <c r="AD6" s="69" t="e">
        <f t="shared" si="2"/>
        <v>#N/A</v>
      </c>
      <c r="AE6" s="69" t="e">
        <f t="shared" si="2"/>
        <v>#N/A</v>
      </c>
      <c r="AF6" s="69" t="e">
        <f t="shared" si="2"/>
        <v>#N/A</v>
      </c>
      <c r="AG6" s="69" t="e">
        <f t="shared" si="2"/>
        <v>#N/A</v>
      </c>
      <c r="AH6" s="69" t="e">
        <f t="shared" si="2"/>
        <v>#N/A</v>
      </c>
      <c r="AI6" s="69" t="str">
        <f>IF(AI7="","",IF(AI7="-","【-】","【"&amp;SUBSTITUTE(TEXT(AI7,"#,##0.00"),"-","△")&amp;"】"))</f>
        <v/>
      </c>
      <c r="AJ6" s="69" t="e">
        <f t="shared" ref="AJ6:AS6" si="3">IF(AJ7="",NA(),AJ7)</f>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e">
        <f t="shared" si="3"/>
        <v>#N/A</v>
      </c>
      <c r="AT6" s="69" t="str">
        <f>IF(AT7="","",IF(AT7="-","【-】","【"&amp;SUBSTITUTE(TEXT(AT7,"#,##0.00"),"-","△")&amp;"】"))</f>
        <v/>
      </c>
      <c r="AU6" s="69" t="e">
        <f t="shared" ref="AU6:BD6" si="4">IF(AU7="",NA(),AU7)</f>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e">
        <f t="shared" si="4"/>
        <v>#N/A</v>
      </c>
      <c r="BE6" s="69" t="str">
        <f>IF(BE7="","",IF(BE7="-","【-】","【"&amp;SUBSTITUTE(TEXT(BE7,"#,##0.00"),"-","△")&amp;"】"))</f>
        <v/>
      </c>
      <c r="BF6" s="69">
        <f t="shared" ref="BF6:BO6" si="5">IF(BF7="",NA(),BF7)</f>
        <v>0</v>
      </c>
      <c r="BG6" s="69">
        <f t="shared" si="5"/>
        <v>0</v>
      </c>
      <c r="BH6" s="69">
        <f t="shared" si="5"/>
        <v>0</v>
      </c>
      <c r="BI6" s="69">
        <f t="shared" si="5"/>
        <v>0</v>
      </c>
      <c r="BJ6" s="69">
        <f t="shared" si="5"/>
        <v>0</v>
      </c>
      <c r="BK6" s="77">
        <f t="shared" si="5"/>
        <v>826.83</v>
      </c>
      <c r="BL6" s="77">
        <f t="shared" si="5"/>
        <v>867.83</v>
      </c>
      <c r="BM6" s="77">
        <f t="shared" si="5"/>
        <v>791.76</v>
      </c>
      <c r="BN6" s="77">
        <f t="shared" si="5"/>
        <v>900.82</v>
      </c>
      <c r="BO6" s="77">
        <f t="shared" si="5"/>
        <v>839.21</v>
      </c>
      <c r="BP6" s="69" t="str">
        <f>IF(BP7="","",IF(BP7="-","【-】","【"&amp;SUBSTITUTE(TEXT(BP7,"#,##0.00"),"-","△")&amp;"】"))</f>
        <v>【785.10】</v>
      </c>
      <c r="BQ6" s="77">
        <f t="shared" ref="BQ6:BZ6" si="6">IF(BQ7="",NA(),BQ7)</f>
        <v>31.52</v>
      </c>
      <c r="BR6" s="77">
        <f t="shared" si="6"/>
        <v>33.79</v>
      </c>
      <c r="BS6" s="77">
        <f t="shared" si="6"/>
        <v>37.06</v>
      </c>
      <c r="BT6" s="77">
        <f t="shared" si="6"/>
        <v>35.53</v>
      </c>
      <c r="BU6" s="77">
        <f t="shared" si="6"/>
        <v>34.76</v>
      </c>
      <c r="BV6" s="77">
        <f t="shared" si="6"/>
        <v>57.31</v>
      </c>
      <c r="BW6" s="77">
        <f t="shared" si="6"/>
        <v>57.08</v>
      </c>
      <c r="BX6" s="77">
        <f t="shared" si="6"/>
        <v>56.26</v>
      </c>
      <c r="BY6" s="77">
        <f t="shared" si="6"/>
        <v>52.94</v>
      </c>
      <c r="BZ6" s="77">
        <f t="shared" si="6"/>
        <v>52.05</v>
      </c>
      <c r="CA6" s="69" t="str">
        <f>IF(CA7="","",IF(CA7="-","【-】","【"&amp;SUBSTITUTE(TEXT(CA7,"#,##0.00"),"-","△")&amp;"】"))</f>
        <v>【56.93】</v>
      </c>
      <c r="CB6" s="77">
        <f t="shared" ref="CB6:CK6" si="7">IF(CB7="",NA(),CB7)</f>
        <v>503.76</v>
      </c>
      <c r="CC6" s="77">
        <f t="shared" si="7"/>
        <v>459.5</v>
      </c>
      <c r="CD6" s="77">
        <f t="shared" si="7"/>
        <v>428.54</v>
      </c>
      <c r="CE6" s="77">
        <f t="shared" si="7"/>
        <v>431.21</v>
      </c>
      <c r="CF6" s="77">
        <f t="shared" si="7"/>
        <v>411.69</v>
      </c>
      <c r="CG6" s="77">
        <f t="shared" si="7"/>
        <v>273.52</v>
      </c>
      <c r="CH6" s="77">
        <f t="shared" si="7"/>
        <v>274.99</v>
      </c>
      <c r="CI6" s="77">
        <f t="shared" si="7"/>
        <v>282.08999999999997</v>
      </c>
      <c r="CJ6" s="77">
        <f t="shared" si="7"/>
        <v>303.27999999999997</v>
      </c>
      <c r="CK6" s="77">
        <f t="shared" si="7"/>
        <v>301.86</v>
      </c>
      <c r="CL6" s="69" t="str">
        <f>IF(CL7="","",IF(CL7="-","【-】","【"&amp;SUBSTITUTE(TEXT(CL7,"#,##0.00"),"-","△")&amp;"】"))</f>
        <v>【271.15】</v>
      </c>
      <c r="CM6" s="77">
        <f t="shared" ref="CM6:CV6" si="8">IF(CM7="",NA(),CM7)</f>
        <v>37.130000000000003</v>
      </c>
      <c r="CN6" s="77">
        <f t="shared" si="8"/>
        <v>35.520000000000003</v>
      </c>
      <c r="CO6" s="77">
        <f t="shared" si="8"/>
        <v>34.71</v>
      </c>
      <c r="CP6" s="77">
        <f t="shared" si="8"/>
        <v>34.369999999999997</v>
      </c>
      <c r="CQ6" s="77">
        <f t="shared" si="8"/>
        <v>33.450000000000003</v>
      </c>
      <c r="CR6" s="77">
        <f t="shared" si="8"/>
        <v>50.14</v>
      </c>
      <c r="CS6" s="77">
        <f t="shared" si="8"/>
        <v>54.83</v>
      </c>
      <c r="CT6" s="77">
        <f t="shared" si="8"/>
        <v>66.53</v>
      </c>
      <c r="CU6" s="77">
        <f t="shared" si="8"/>
        <v>52.35</v>
      </c>
      <c r="CV6" s="77">
        <f t="shared" si="8"/>
        <v>46.25</v>
      </c>
      <c r="CW6" s="69" t="str">
        <f>IF(CW7="","",IF(CW7="-","【-】","【"&amp;SUBSTITUTE(TEXT(CW7,"#,##0.00"),"-","△")&amp;"】"))</f>
        <v>【49.87】</v>
      </c>
      <c r="CX6" s="77">
        <f t="shared" ref="CX6:DG6" si="9">IF(CX7="",NA(),CX7)</f>
        <v>88.07</v>
      </c>
      <c r="CY6" s="77">
        <f t="shared" si="9"/>
        <v>89.91</v>
      </c>
      <c r="CZ6" s="77">
        <f t="shared" si="9"/>
        <v>89.57</v>
      </c>
      <c r="DA6" s="77">
        <f t="shared" si="9"/>
        <v>88.43</v>
      </c>
      <c r="DB6" s="77">
        <f t="shared" si="9"/>
        <v>91.41</v>
      </c>
      <c r="DC6" s="77">
        <f t="shared" si="9"/>
        <v>84.98</v>
      </c>
      <c r="DD6" s="77">
        <f t="shared" si="9"/>
        <v>84.7</v>
      </c>
      <c r="DE6" s="77">
        <f t="shared" si="9"/>
        <v>84.67</v>
      </c>
      <c r="DF6" s="77">
        <f t="shared" si="9"/>
        <v>84.39</v>
      </c>
      <c r="DG6" s="77">
        <f t="shared" si="9"/>
        <v>83.96</v>
      </c>
      <c r="DH6" s="69" t="str">
        <f>IF(DH7="","",IF(DH7="-","【-】","【"&amp;SUBSTITUTE(TEXT(DH7,"#,##0.00"),"-","△")&amp;"】"))</f>
        <v>【87.54】</v>
      </c>
      <c r="DI6" s="69" t="e">
        <f t="shared" ref="DI6:DR6" si="10">IF(DI7="",NA(),DI7)</f>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e">
        <f t="shared" si="10"/>
        <v>#N/A</v>
      </c>
      <c r="DS6" s="69" t="str">
        <f>IF(DS7="","",IF(DS7="-","【-】","【"&amp;SUBSTITUTE(TEXT(DS7,"#,##0.00"),"-","△")&amp;"】"))</f>
        <v/>
      </c>
      <c r="DT6" s="69" t="e">
        <f t="shared" ref="DT6:EC6" si="11">IF(DT7="",NA(),DT7)</f>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e">
        <f t="shared" si="11"/>
        <v>#N/A</v>
      </c>
      <c r="ED6" s="69" t="str">
        <f>IF(ED7="","",IF(ED7="-","【-】","【"&amp;SUBSTITUTE(TEXT(ED7,"#,##0.00"),"-","△")&amp;"】"))</f>
        <v/>
      </c>
      <c r="EE6" s="69">
        <f t="shared" ref="EE6:EN6" si="12">IF(EE7="",NA(),EE7)</f>
        <v>0</v>
      </c>
      <c r="EF6" s="77">
        <f t="shared" si="12"/>
        <v>0.1</v>
      </c>
      <c r="EG6" s="77">
        <f t="shared" si="12"/>
        <v>0.33</v>
      </c>
      <c r="EH6" s="69">
        <f t="shared" si="12"/>
        <v>0</v>
      </c>
      <c r="EI6" s="69">
        <f t="shared" si="12"/>
        <v>0</v>
      </c>
      <c r="EJ6" s="77">
        <f t="shared" si="12"/>
        <v>2.e-002</v>
      </c>
      <c r="EK6" s="77">
        <f t="shared" si="12"/>
        <v>0.25</v>
      </c>
      <c r="EL6" s="77">
        <f t="shared" si="12"/>
        <v>5.e-002</v>
      </c>
      <c r="EM6" s="77">
        <f t="shared" si="12"/>
        <v>3.e-002</v>
      </c>
      <c r="EN6" s="77">
        <f t="shared" si="12"/>
        <v>3.e-002</v>
      </c>
      <c r="EO6" s="69" t="str">
        <f>IF(EO7="","",IF(EO7="-","【-】","【"&amp;SUBSTITUTE(TEXT(EO7,"#,##0.00"),"-","△")&amp;"】"))</f>
        <v>【0.02】</v>
      </c>
    </row>
    <row r="7" spans="1:145" s="55" customFormat="1">
      <c r="A7" s="56"/>
      <c r="B7" s="62">
        <v>2023</v>
      </c>
      <c r="C7" s="62">
        <v>23019</v>
      </c>
      <c r="D7" s="62">
        <v>47</v>
      </c>
      <c r="E7" s="62">
        <v>17</v>
      </c>
      <c r="F7" s="62">
        <v>5</v>
      </c>
      <c r="G7" s="62">
        <v>0</v>
      </c>
      <c r="H7" s="62" t="s">
        <v>97</v>
      </c>
      <c r="I7" s="62" t="s">
        <v>98</v>
      </c>
      <c r="J7" s="62" t="s">
        <v>99</v>
      </c>
      <c r="K7" s="62" t="s">
        <v>100</v>
      </c>
      <c r="L7" s="62" t="s">
        <v>101</v>
      </c>
      <c r="M7" s="62" t="s">
        <v>102</v>
      </c>
      <c r="N7" s="70" t="s">
        <v>40</v>
      </c>
      <c r="O7" s="70" t="s">
        <v>103</v>
      </c>
      <c r="P7" s="70">
        <v>14.14</v>
      </c>
      <c r="Q7" s="70">
        <v>100</v>
      </c>
      <c r="R7" s="70">
        <v>2980</v>
      </c>
      <c r="S7" s="70">
        <v>9948</v>
      </c>
      <c r="T7" s="70">
        <v>217.09</v>
      </c>
      <c r="U7" s="70">
        <v>45.82</v>
      </c>
      <c r="V7" s="70">
        <v>1397</v>
      </c>
      <c r="W7" s="70">
        <v>1.5699999999999998</v>
      </c>
      <c r="X7" s="70">
        <v>889.81</v>
      </c>
      <c r="Y7" s="70">
        <v>62.92</v>
      </c>
      <c r="Z7" s="70">
        <v>73.77</v>
      </c>
      <c r="AA7" s="70">
        <v>76.209999999999994</v>
      </c>
      <c r="AB7" s="70">
        <v>75.55</v>
      </c>
      <c r="AC7" s="70">
        <v>76.61</v>
      </c>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v>0</v>
      </c>
      <c r="BG7" s="70">
        <v>0</v>
      </c>
      <c r="BH7" s="70">
        <v>0</v>
      </c>
      <c r="BI7" s="70">
        <v>0</v>
      </c>
      <c r="BJ7" s="70">
        <v>0</v>
      </c>
      <c r="BK7" s="70">
        <v>826.83</v>
      </c>
      <c r="BL7" s="70">
        <v>867.83</v>
      </c>
      <c r="BM7" s="70">
        <v>791.76</v>
      </c>
      <c r="BN7" s="70">
        <v>900.82</v>
      </c>
      <c r="BO7" s="70">
        <v>839.21</v>
      </c>
      <c r="BP7" s="70">
        <v>785.1</v>
      </c>
      <c r="BQ7" s="70">
        <v>31.52</v>
      </c>
      <c r="BR7" s="70">
        <v>33.79</v>
      </c>
      <c r="BS7" s="70">
        <v>37.06</v>
      </c>
      <c r="BT7" s="70">
        <v>35.53</v>
      </c>
      <c r="BU7" s="70">
        <v>34.76</v>
      </c>
      <c r="BV7" s="70">
        <v>57.31</v>
      </c>
      <c r="BW7" s="70">
        <v>57.08</v>
      </c>
      <c r="BX7" s="70">
        <v>56.26</v>
      </c>
      <c r="BY7" s="70">
        <v>52.94</v>
      </c>
      <c r="BZ7" s="70">
        <v>52.05</v>
      </c>
      <c r="CA7" s="70">
        <v>56.93</v>
      </c>
      <c r="CB7" s="70">
        <v>503.76</v>
      </c>
      <c r="CC7" s="70">
        <v>459.5</v>
      </c>
      <c r="CD7" s="70">
        <v>428.54</v>
      </c>
      <c r="CE7" s="70">
        <v>431.21</v>
      </c>
      <c r="CF7" s="70">
        <v>411.69</v>
      </c>
      <c r="CG7" s="70">
        <v>273.52</v>
      </c>
      <c r="CH7" s="70">
        <v>274.99</v>
      </c>
      <c r="CI7" s="70">
        <v>282.08999999999997</v>
      </c>
      <c r="CJ7" s="70">
        <v>303.27999999999997</v>
      </c>
      <c r="CK7" s="70">
        <v>301.86</v>
      </c>
      <c r="CL7" s="70">
        <v>271.14999999999998</v>
      </c>
      <c r="CM7" s="70">
        <v>37.130000000000003</v>
      </c>
      <c r="CN7" s="70">
        <v>35.520000000000003</v>
      </c>
      <c r="CO7" s="70">
        <v>34.71</v>
      </c>
      <c r="CP7" s="70">
        <v>34.369999999999997</v>
      </c>
      <c r="CQ7" s="70">
        <v>33.450000000000003</v>
      </c>
      <c r="CR7" s="70">
        <v>50.14</v>
      </c>
      <c r="CS7" s="70">
        <v>54.83</v>
      </c>
      <c r="CT7" s="70">
        <v>66.53</v>
      </c>
      <c r="CU7" s="70">
        <v>52.35</v>
      </c>
      <c r="CV7" s="70">
        <v>46.25</v>
      </c>
      <c r="CW7" s="70">
        <v>49.87</v>
      </c>
      <c r="CX7" s="70">
        <v>88.07</v>
      </c>
      <c r="CY7" s="70">
        <v>89.91</v>
      </c>
      <c r="CZ7" s="70">
        <v>89.57</v>
      </c>
      <c r="DA7" s="70">
        <v>88.43</v>
      </c>
      <c r="DB7" s="70">
        <v>91.41</v>
      </c>
      <c r="DC7" s="70">
        <v>84.98</v>
      </c>
      <c r="DD7" s="70">
        <v>84.7</v>
      </c>
      <c r="DE7" s="70">
        <v>84.67</v>
      </c>
      <c r="DF7" s="70">
        <v>84.39</v>
      </c>
      <c r="DG7" s="70">
        <v>83.96</v>
      </c>
      <c r="DH7" s="70">
        <v>87.54</v>
      </c>
      <c r="DI7" s="70"/>
      <c r="DJ7" s="70"/>
      <c r="DK7" s="70"/>
      <c r="DL7" s="70"/>
      <c r="DM7" s="70"/>
      <c r="DN7" s="70"/>
      <c r="DO7" s="70"/>
      <c r="DP7" s="70"/>
      <c r="DQ7" s="70"/>
      <c r="DR7" s="70"/>
      <c r="DS7" s="70"/>
      <c r="DT7" s="70"/>
      <c r="DU7" s="70"/>
      <c r="DV7" s="70"/>
      <c r="DW7" s="70"/>
      <c r="DX7" s="70"/>
      <c r="DY7" s="70"/>
      <c r="DZ7" s="70"/>
      <c r="EA7" s="70"/>
      <c r="EB7" s="70"/>
      <c r="EC7" s="70"/>
      <c r="ED7" s="70"/>
      <c r="EE7" s="70">
        <v>0</v>
      </c>
      <c r="EF7" s="70">
        <v>0.1</v>
      </c>
      <c r="EG7" s="70">
        <v>0.33</v>
      </c>
      <c r="EH7" s="70">
        <v>0</v>
      </c>
      <c r="EI7" s="70">
        <v>0</v>
      </c>
      <c r="EJ7" s="70">
        <v>2.e-002</v>
      </c>
      <c r="EK7" s="70">
        <v>0.25</v>
      </c>
      <c r="EL7" s="70">
        <v>5.e-002</v>
      </c>
      <c r="EM7" s="70">
        <v>3.e-002</v>
      </c>
      <c r="EN7" s="70">
        <v>3.e-002</v>
      </c>
      <c r="EO7" s="70">
        <v>2.e-002</v>
      </c>
    </row>
    <row r="8" spans="1:14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row>
    <row r="9" spans="1:145">
      <c r="A9" s="57"/>
      <c r="B9" s="57" t="s">
        <v>104</v>
      </c>
      <c r="C9" s="57" t="s">
        <v>105</v>
      </c>
      <c r="D9" s="57" t="s">
        <v>106</v>
      </c>
      <c r="E9" s="57" t="s">
        <v>107</v>
      </c>
      <c r="F9" s="57" t="s">
        <v>108</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5">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5">
      <c r="B11">
        <v>22</v>
      </c>
      <c r="C11">
        <v>21</v>
      </c>
      <c r="D11">
        <v>20</v>
      </c>
      <c r="E11">
        <v>19</v>
      </c>
      <c r="F11">
        <v>18</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2025-01-24T07:32:39Z</dcterms:created>
  <dcterms:modified xsi:type="dcterms:W3CDTF">2025-02-13T22:56:01Z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2025-02-13T22:56:01Z</vt:filetime>
  </property>
</Properties>
</file>