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172.17.100.190\nas\水道課\◆下水道班◆\17 下水道経営関する調査関係\R6調査等関係\20250122公営企業に係る経営比較分析表\"/>
    </mc:Choice>
  </mc:AlternateContent>
  <xr:revisionPtr revIDLastSave="0" documentId="13_ncr:1_{07156595-A659-4AC2-A2EB-EFCF95D815E2}" xr6:coauthVersionLast="47" xr6:coauthVersionMax="47" xr10:uidLastSave="{00000000-0000-0000-0000-000000000000}"/>
  <workbookProtection workbookAlgorithmName="SHA-512" workbookHashValue="bgskvFuQl7pn2LmTxYQYn83K9EUjer7Bn8Vvtu0FDeNOvajx+/FKQJ1PVoSV4vKgSnafkQZSCmmuSrz2iwzjQw==" workbookSaltValue="8t76Kx3k+SiG03s/R7ZWX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<sst xmlns="http://schemas.openxmlformats.org/spreadsheetml/2006/main" count="236" uniqueCount="121">
  <si>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</si>
  <si>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</si>
  <si>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</si>
  <si>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</si>
  <si>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</si>
  <si>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</si>
  <si>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</si>
  <si>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</si>
  <si>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</si>
  <si>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</si>
  <si>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</si>
  <si>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</si>
  <si>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</si>
  <si>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</si>
  <si>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</si>
  <si>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</si>
  <si>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</si>
  <si>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</si>
  <si>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</si>
  <si>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</si>
  <si>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</si>
  <si>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</si>
  <si>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</si>
  <si>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</si>
  <si>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</si>
  <si>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</si>
  <si>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</si>
  <si>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</si>
  <si>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</si>
  <si>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</si>
  <si>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</si>
  <si>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</si>
  <si>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</si>
  <si>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</si>
  <si>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</si>
  <si>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</si>
  <si>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</si>
  <si>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</si>
  <si>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</si>
  <si>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</si>
  <si>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</si>
  <si>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</si>
  <si>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</si>
  <si>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</si>
  <si>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</si>
  <si>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</si>
  <si>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</si>
  <si>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</si>
  <si>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</si>
  <si>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</si>
  <si>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</si>
  <si>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</si>
  <si>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</si>
  <si>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</si>
  <si>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</si>
  <si>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</si>
  <si>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</si>
  <si>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</si>
  <si>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</si>
  <si>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</si>
  <si>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</si>
  <si>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</si>
  <si>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</si>
  <si>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</si>
  <si>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</si>
  <si>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</si>
  <si>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</si>
  <si>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</si>
  <si>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</si>
  <si>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</si>
  <si>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</si>
  <si>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</si>
  <si>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</si>
  <si>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</si>
  <si>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</si>
  <si>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</si>
  <si>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</si>
  <si>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</si>
  <si>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</si>
  <si>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</si>
  <si>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</si>
  <si>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</si>
  <si>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</si>
  <si>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</si>
  <si>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</si>
  <si>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</si>
  <si>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</si>
  <si>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</si>
  <si>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</si>
  <si>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</si>
  <si>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</si>
  <si>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</si>
  <si>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</si>
  <si>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</si>
  <si>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</si>
  <si>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</si>
  <si>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</si>
  <si>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</si>
  <si>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鰺ケ沢町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</si>
  <si>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</si>
  <si>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</si>
  <si>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</si>
  <si>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</si>
  <si>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</si>
  <si>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</si>
  <si>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</si>
  <si>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</si>
  <si>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</si>
  <si>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</si>
  <si>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</si>
  <si>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</si>
  <si>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</si>
  <si>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</si>
  <si>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</si>
  <si>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</si>
  <si>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</si>
  <si>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</si>
  <si>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</si>
  <si>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一般会計繰入金及び資本費平準化債に頼った経営であることから、印刷物の配布など積極的な加入促進PR活動による使用料収入の確保、更なる経費節減等に努め、一般会計基準外繰入金の軽減を図るよう取り組む必要がある。
　人口減少等に伴い、今後の経営環境は一段と厳しくなることが予想されるため、使用料の改定（段階的な値上げ）を検討している。
　また、今後の具体的な取組・数値目標を明確にすることで経営戦略の改定や法適化を着実に進め、健全な経営を確保していく。</t>
    <phoneticPr fontId="4"/>
  </si>
  <si>
    <t>　管渠施設については、敷設経過年数が古い箇所で28年と法定耐用年数に達したものはない。　
　処理施設の機械電気設備において耐用年数を超えているものがあり、現在は故障時において修繕、交換等を実施している。供用開始から21年経過しているため計画的な更新作業に着手しなければならない。</t>
    <phoneticPr fontId="4"/>
  </si>
  <si>
    <t>　収益的収支比率、経費回収率が100％を下回っており、特別会計の財源不足分として資本費平準化債及び一般会計繰入金を財源としている状況である。
　事業の初期投資額が高額であったため、企業債の元利償還額が高額となっていることに加え、現在も面整備の工事を実施しており、人口減少や高齢化が進む中で水洗化率が思うように伸びていないこと、それに伴い料金収入、有収水量が伸びないことが原因で、各指標にその効率の悪さが現れている。
　企業債残高対事業規模比率は令和４年に処理施設が被災したことにより、企業債の借入増加、一般会計からの繰入金の減少により、前年度より比率が増となった。
　令和5年度においては電気料の高騰、被災した処理施設の復旧費用増加により経費回収率が前年度より減少し、汚水処理原価は前年度より増加したと考えられる。類似団体と比較しても依然として効率が悪い経営となっている。
　今後、下水道の目的、役割、必要性等について、印刷物の配布等による啓蒙活動を実施しながら、施設・設備の計画的な調査点検による費用の抑制を進めていく必要がある。</t>
    <rPh sb="222" eb="224">
      <t>レイワ</t>
    </rPh>
    <rPh sb="225" eb="226">
      <t>ネン</t>
    </rPh>
    <rPh sb="227" eb="231">
      <t>ショリシセツ</t>
    </rPh>
    <rPh sb="232" eb="234">
      <t>ヒサイ</t>
    </rPh>
    <rPh sb="242" eb="245">
      <t>キギョウサイ</t>
    </rPh>
    <rPh sb="246" eb="248">
      <t>カリイレ</t>
    </rPh>
    <rPh sb="248" eb="250">
      <t>ゾウカ</t>
    </rPh>
    <rPh sb="251" eb="255">
      <t>イッパンカイケイ</t>
    </rPh>
    <rPh sb="258" eb="260">
      <t>クリイレ</t>
    </rPh>
    <rPh sb="260" eb="261">
      <t>キン</t>
    </rPh>
    <rPh sb="262" eb="264">
      <t>ゲンショウ</t>
    </rPh>
    <rPh sb="268" eb="271">
      <t>ゼンネンド</t>
    </rPh>
    <rPh sb="273" eb="275">
      <t>ヒリツ</t>
    </rPh>
    <rPh sb="276" eb="277">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</si>
</sst>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BB-44F4-A99B-972CA56CFEC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6ABB-44F4-A99B-972CA56CFEC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34.08</c:v>
                </c:pt>
                <c:pt idx="1">
                  <c:v>34.479999999999997</c:v>
                </c:pt>
                <c:pt idx="2">
                  <c:v>33.68</c:v>
                </c:pt>
                <c:pt idx="3">
                  <c:v>33.200000000000003</c:v>
                </c:pt>
                <c:pt idx="4">
                  <c:v>34</c:v>
                </c:pt>
              </c:numCache>
            </c:numRef>
          </c:val>
          <c:extLst>
            <c:ext xmlns:c16="http://schemas.microsoft.com/office/drawing/2014/chart" uri="{C3380CC4-5D6E-409C-BE32-E72D297353CC}">
              <c16:uniqueId val="{00000000-F6E9-4097-8521-8F087F5A4BB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F6E9-4097-8521-8F087F5A4BB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41.01</c:v>
                </c:pt>
                <c:pt idx="1">
                  <c:v>40.26</c:v>
                </c:pt>
                <c:pt idx="2">
                  <c:v>44.51</c:v>
                </c:pt>
                <c:pt idx="3">
                  <c:v>43.54</c:v>
                </c:pt>
                <c:pt idx="4">
                  <c:v>44.12</c:v>
                </c:pt>
              </c:numCache>
            </c:numRef>
          </c:val>
          <c:extLst>
            <c:ext xmlns:c16="http://schemas.microsoft.com/office/drawing/2014/chart" uri="{C3380CC4-5D6E-409C-BE32-E72D297353CC}">
              <c16:uniqueId val="{00000000-A3D8-451F-BB98-EE24B9D8C47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A3D8-451F-BB98-EE24B9D8C47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73.11</c:v>
                </c:pt>
                <c:pt idx="1">
                  <c:v>73.62</c:v>
                </c:pt>
                <c:pt idx="2">
                  <c:v>70.58</c:v>
                </c:pt>
                <c:pt idx="3">
                  <c:v>66.56</c:v>
                </c:pt>
                <c:pt idx="4">
                  <c:v>74.86</c:v>
                </c:pt>
              </c:numCache>
            </c:numRef>
          </c:val>
          <c:extLst>
            <c:ext xmlns:c16="http://schemas.microsoft.com/office/drawing/2014/chart" uri="{C3380CC4-5D6E-409C-BE32-E72D297353CC}">
              <c16:uniqueId val="{00000000-9049-4326-B7F9-EFE48E52C11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49-4326-B7F9-EFE48E52C11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2F-4AA4-8AF4-49B87FA7F48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2F-4AA4-8AF4-49B87FA7F48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77-436E-B33C-49B1F5600E3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77-436E-B33C-49B1F5600E3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5D-4002-83D6-4BA8ABD058F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5D-4002-83D6-4BA8ABD058F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25-493C-A731-A1F6B4333C1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25-493C-A731-A1F6B4333C1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776.45</c:v>
                </c:pt>
                <c:pt idx="1">
                  <c:v>488.02</c:v>
                </c:pt>
                <c:pt idx="2">
                  <c:v>137.12</c:v>
                </c:pt>
                <c:pt idx="3">
                  <c:v>41.97</c:v>
                </c:pt>
                <c:pt idx="4">
                  <c:v>154.85</c:v>
                </c:pt>
              </c:numCache>
            </c:numRef>
          </c:val>
          <c:extLst>
            <c:ext xmlns:c16="http://schemas.microsoft.com/office/drawing/2014/chart" uri="{C3380CC4-5D6E-409C-BE32-E72D297353CC}">
              <c16:uniqueId val="{00000000-2E1B-461F-9B03-482BEEE3A4F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2E1B-461F-9B03-482BEEE3A4F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40.39</c:v>
                </c:pt>
                <c:pt idx="1">
                  <c:v>44.01</c:v>
                </c:pt>
                <c:pt idx="2">
                  <c:v>50.47</c:v>
                </c:pt>
                <c:pt idx="3">
                  <c:v>31.8</c:v>
                </c:pt>
                <c:pt idx="4">
                  <c:v>23.67</c:v>
                </c:pt>
              </c:numCache>
            </c:numRef>
          </c:val>
          <c:extLst>
            <c:ext xmlns:c16="http://schemas.microsoft.com/office/drawing/2014/chart" uri="{C3380CC4-5D6E-409C-BE32-E72D297353CC}">
              <c16:uniqueId val="{00000000-9F49-4120-8E23-FAF8C441336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9F49-4120-8E23-FAF8C441336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303.05</c:v>
                </c:pt>
                <c:pt idx="1">
                  <c:v>283.02999999999997</c:v>
                </c:pt>
                <c:pt idx="2">
                  <c:v>251.03</c:v>
                </c:pt>
                <c:pt idx="3">
                  <c:v>401.58</c:v>
                </c:pt>
                <c:pt idx="4">
                  <c:v>456.4</c:v>
                </c:pt>
              </c:numCache>
            </c:numRef>
          </c:val>
          <c:extLst>
            <c:ext xmlns:c16="http://schemas.microsoft.com/office/drawing/2014/chart" uri="{C3380CC4-5D6E-409C-BE32-E72D297353CC}">
              <c16:uniqueId val="{00000000-E53C-4ED3-898A-E22363F5A92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E53C-4ED3-898A-E22363F5A92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R1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鰺ケ沢町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Cd2</v>
      </c>
      <c r="X8" s="34"/>
      <c r="Y8" s="34"/>
      <c r="Z8" s="34"/>
      <c r="AA8" s="34"/>
      <c r="AB8" s="34"/>
      <c r="AC8" s="34"/>
      <c r="AD8" s="35" t="str">
        <f>データ!$M$6</f>
        <v>非設置</v>
      </c>
      <c r="AE8" s="35"/>
      <c r="AF8" s="35"/>
      <c r="AG8" s="35"/>
      <c r="AH8" s="35"/>
      <c r="AI8" s="35"/>
      <c r="AJ8" s="35"/>
      <c r="AK8" s="3"/>
      <c r="AL8" s="36">
        <f>データ!S6</f>
        <v>8758</v>
      </c>
      <c r="AM8" s="36"/>
      <c r="AN8" s="36"/>
      <c r="AO8" s="36"/>
      <c r="AP8" s="36"/>
      <c r="AQ8" s="36"/>
      <c r="AR8" s="36"/>
      <c r="AS8" s="36"/>
      <c r="AT8" s="37">
        <f>データ!T6</f>
        <v>343.08</v>
      </c>
      <c r="AU8" s="37"/>
      <c r="AV8" s="37"/>
      <c r="AW8" s="37"/>
      <c r="AX8" s="37"/>
      <c r="AY8" s="37"/>
      <c r="AZ8" s="37"/>
      <c r="BA8" s="37"/>
      <c r="BB8" s="37">
        <f>データ!U6</f>
        <v>25.53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32.96</v>
      </c>
      <c r="Q10" s="37"/>
      <c r="R10" s="37"/>
      <c r="S10" s="37"/>
      <c r="T10" s="37"/>
      <c r="U10" s="37"/>
      <c r="V10" s="37"/>
      <c r="W10" s="37">
        <f>データ!Q6</f>
        <v>81.319999999999993</v>
      </c>
      <c r="X10" s="37"/>
      <c r="Y10" s="37"/>
      <c r="Z10" s="37"/>
      <c r="AA10" s="37"/>
      <c r="AB10" s="37"/>
      <c r="AC10" s="37"/>
      <c r="AD10" s="36">
        <f>データ!R6</f>
        <v>2297</v>
      </c>
      <c r="AE10" s="36"/>
      <c r="AF10" s="36"/>
      <c r="AG10" s="36"/>
      <c r="AH10" s="36"/>
      <c r="AI10" s="36"/>
      <c r="AJ10" s="36"/>
      <c r="AK10" s="2"/>
      <c r="AL10" s="36">
        <f>データ!V6</f>
        <v>2858</v>
      </c>
      <c r="AM10" s="36"/>
      <c r="AN10" s="36"/>
      <c r="AO10" s="36"/>
      <c r="AP10" s="36"/>
      <c r="AQ10" s="36"/>
      <c r="AR10" s="36"/>
      <c r="AS10" s="36"/>
      <c r="AT10" s="37">
        <f>データ!W6</f>
        <v>1.42</v>
      </c>
      <c r="AU10" s="37"/>
      <c r="AV10" s="37"/>
      <c r="AW10" s="37"/>
      <c r="AX10" s="37"/>
      <c r="AY10" s="37"/>
      <c r="AZ10" s="37"/>
      <c r="BA10" s="37"/>
      <c r="BB10" s="37">
        <f>データ!X6</f>
        <v>2012.68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120</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【630.82】</v>
      </c>
      <c r="I86" s="12" t="str">
        <f>データ!CA6</f>
        <v>【97.81】</v>
      </c>
      <c r="J86" s="12" t="str">
        <f>データ!CL6</f>
        <v>【138.75】</v>
      </c>
      <c r="K86" s="12" t="str">
        <f>データ!CW6</f>
        <v>【58.94】</v>
      </c>
      <c r="L86" s="12" t="str">
        <f>データ!DH6</f>
        <v>【95.91】</v>
      </c>
      <c r="M86" s="12" t="s">
        <v>44</v>
      </c>
      <c r="N86" s="12" t="s">
        <v>44</v>
      </c>
      <c r="O86" s="12" t="str">
        <f>データ!EO6</f>
        <v>【0.22】</v>
      </c>
    </row>
  </sheetData>
  <sheetProtection algorithmName="SHA-512" hashValue="QWeL+yWKUrT0EJOOAmnZLp6J2OoYbHMZ2DvgHtWqJIChhsYni0jFHEncfkVVuYfVMVDGJWsC5NK9aO9dnR1Vyw==" saltValue="+W0E+9/56rRUnzViHGAfj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23213</v>
      </c>
      <c r="D6" s="19">
        <f t="shared" si="3"/>
        <v>47</v>
      </c>
      <c r="E6" s="19">
        <f t="shared" si="3"/>
        <v>17</v>
      </c>
      <c r="F6" s="19">
        <f t="shared" si="3"/>
        <v>1</v>
      </c>
      <c r="G6" s="19">
        <f t="shared" si="3"/>
        <v>0</v>
      </c>
      <c r="H6" s="19" t="str">
        <f t="shared" si="3"/>
        <v>青森県　鰺ケ沢町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32.96</v>
      </c>
      <c r="Q6" s="20">
        <f t="shared" si="3"/>
        <v>81.319999999999993</v>
      </c>
      <c r="R6" s="20">
        <f t="shared" si="3"/>
        <v>2297</v>
      </c>
      <c r="S6" s="20">
        <f t="shared" si="3"/>
        <v>8758</v>
      </c>
      <c r="T6" s="20">
        <f t="shared" si="3"/>
        <v>343.08</v>
      </c>
      <c r="U6" s="20">
        <f t="shared" si="3"/>
        <v>25.53</v>
      </c>
      <c r="V6" s="20">
        <f t="shared" si="3"/>
        <v>2858</v>
      </c>
      <c r="W6" s="20">
        <f t="shared" si="3"/>
        <v>1.42</v>
      </c>
      <c r="X6" s="20">
        <f t="shared" si="3"/>
        <v>2012.68</v>
      </c>
      <c r="Y6" s="21">
        <f>IF(Y7="",NA(),Y7)</f>
        <v>73.11</v>
      </c>
      <c r="Z6" s="21">
        <f t="shared" ref="Z6:AH6" si="4">IF(Z7="",NA(),Z7)</f>
        <v>73.62</v>
      </c>
      <c r="AA6" s="21">
        <f t="shared" si="4"/>
        <v>70.58</v>
      </c>
      <c r="AB6" s="21">
        <f t="shared" si="4"/>
        <v>66.56</v>
      </c>
      <c r="AC6" s="21">
        <f t="shared" si="4"/>
        <v>74.86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776.45</v>
      </c>
      <c r="BG6" s="21">
        <f t="shared" ref="BG6:BO6" si="7">IF(BG7="",NA(),BG7)</f>
        <v>488.02</v>
      </c>
      <c r="BH6" s="21">
        <f t="shared" si="7"/>
        <v>137.12</v>
      </c>
      <c r="BI6" s="21">
        <f t="shared" si="7"/>
        <v>41.97</v>
      </c>
      <c r="BJ6" s="21">
        <f t="shared" si="7"/>
        <v>154.85</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40.39</v>
      </c>
      <c r="BR6" s="21">
        <f t="shared" ref="BR6:BZ6" si="8">IF(BR7="",NA(),BR7)</f>
        <v>44.01</v>
      </c>
      <c r="BS6" s="21">
        <f t="shared" si="8"/>
        <v>50.47</v>
      </c>
      <c r="BT6" s="21">
        <f t="shared" si="8"/>
        <v>31.8</v>
      </c>
      <c r="BU6" s="21">
        <f t="shared" si="8"/>
        <v>23.67</v>
      </c>
      <c r="BV6" s="21">
        <f t="shared" si="8"/>
        <v>74.17</v>
      </c>
      <c r="BW6" s="21">
        <f t="shared" si="8"/>
        <v>79.77</v>
      </c>
      <c r="BX6" s="21">
        <f t="shared" si="8"/>
        <v>79.63</v>
      </c>
      <c r="BY6" s="21">
        <f t="shared" si="8"/>
        <v>76.78</v>
      </c>
      <c r="BZ6" s="21">
        <f t="shared" si="8"/>
        <v>75.41</v>
      </c>
      <c r="CA6" s="20" t="str">
        <f>IF(CA7="","",IF(CA7="-","【-】","【"&amp;SUBSTITUTE(TEXT(CA7,"#,##0.00"),"-","△")&amp;"】"))</f>
        <v>【97.81】</v>
      </c>
      <c r="CB6" s="21">
        <f>IF(CB7="",NA(),CB7)</f>
        <v>303.05</v>
      </c>
      <c r="CC6" s="21">
        <f t="shared" ref="CC6:CK6" si="9">IF(CC7="",NA(),CC7)</f>
        <v>283.02999999999997</v>
      </c>
      <c r="CD6" s="21">
        <f t="shared" si="9"/>
        <v>251.03</v>
      </c>
      <c r="CE6" s="21">
        <f t="shared" si="9"/>
        <v>401.58</v>
      </c>
      <c r="CF6" s="21">
        <f t="shared" si="9"/>
        <v>456.4</v>
      </c>
      <c r="CG6" s="21">
        <f t="shared" si="9"/>
        <v>230.95</v>
      </c>
      <c r="CH6" s="21">
        <f t="shared" si="9"/>
        <v>214.56</v>
      </c>
      <c r="CI6" s="21">
        <f t="shared" si="9"/>
        <v>213.66</v>
      </c>
      <c r="CJ6" s="21">
        <f t="shared" si="9"/>
        <v>224.31</v>
      </c>
      <c r="CK6" s="21">
        <f t="shared" si="9"/>
        <v>223.48</v>
      </c>
      <c r="CL6" s="20" t="str">
        <f>IF(CL7="","",IF(CL7="-","【-】","【"&amp;SUBSTITUTE(TEXT(CL7,"#,##0.00"),"-","△")&amp;"】"))</f>
        <v>【138.75】</v>
      </c>
      <c r="CM6" s="21">
        <f>IF(CM7="",NA(),CM7)</f>
        <v>34.08</v>
      </c>
      <c r="CN6" s="21">
        <f t="shared" ref="CN6:CV6" si="10">IF(CN7="",NA(),CN7)</f>
        <v>34.479999999999997</v>
      </c>
      <c r="CO6" s="21">
        <f t="shared" si="10"/>
        <v>33.68</v>
      </c>
      <c r="CP6" s="21">
        <f t="shared" si="10"/>
        <v>33.200000000000003</v>
      </c>
      <c r="CQ6" s="21">
        <f t="shared" si="10"/>
        <v>34</v>
      </c>
      <c r="CR6" s="21">
        <f t="shared" si="10"/>
        <v>49.27</v>
      </c>
      <c r="CS6" s="21">
        <f t="shared" si="10"/>
        <v>49.47</v>
      </c>
      <c r="CT6" s="21">
        <f t="shared" si="10"/>
        <v>48.19</v>
      </c>
      <c r="CU6" s="21">
        <f t="shared" si="10"/>
        <v>47.32</v>
      </c>
      <c r="CV6" s="21">
        <f t="shared" si="10"/>
        <v>48.03</v>
      </c>
      <c r="CW6" s="20" t="str">
        <f>IF(CW7="","",IF(CW7="-","【-】","【"&amp;SUBSTITUTE(TEXT(CW7,"#,##0.00"),"-","△")&amp;"】"))</f>
        <v>【58.94】</v>
      </c>
      <c r="CX6" s="21">
        <f>IF(CX7="",NA(),CX7)</f>
        <v>41.01</v>
      </c>
      <c r="CY6" s="21">
        <f t="shared" ref="CY6:DG6" si="11">IF(CY7="",NA(),CY7)</f>
        <v>40.26</v>
      </c>
      <c r="CZ6" s="21">
        <f t="shared" si="11"/>
        <v>44.51</v>
      </c>
      <c r="DA6" s="21">
        <f t="shared" si="11"/>
        <v>43.54</v>
      </c>
      <c r="DB6" s="21">
        <f t="shared" si="11"/>
        <v>44.12</v>
      </c>
      <c r="DC6" s="21">
        <f t="shared" si="11"/>
        <v>83.16</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5" s="22" customFormat="1" x14ac:dyDescent="0.15">
      <c r="A7" s="14"/>
      <c r="B7" s="23">
        <v>2023</v>
      </c>
      <c r="C7" s="23">
        <v>23213</v>
      </c>
      <c r="D7" s="23">
        <v>47</v>
      </c>
      <c r="E7" s="23">
        <v>17</v>
      </c>
      <c r="F7" s="23">
        <v>1</v>
      </c>
      <c r="G7" s="23">
        <v>0</v>
      </c>
      <c r="H7" s="23" t="s">
        <v>98</v>
      </c>
      <c r="I7" s="23" t="s">
        <v>99</v>
      </c>
      <c r="J7" s="23" t="s">
        <v>100</v>
      </c>
      <c r="K7" s="23" t="s">
        <v>101</v>
      </c>
      <c r="L7" s="23" t="s">
        <v>102</v>
      </c>
      <c r="M7" s="23" t="s">
        <v>103</v>
      </c>
      <c r="N7" s="24" t="s">
        <v>104</v>
      </c>
      <c r="O7" s="24" t="s">
        <v>105</v>
      </c>
      <c r="P7" s="24">
        <v>32.96</v>
      </c>
      <c r="Q7" s="24">
        <v>81.319999999999993</v>
      </c>
      <c r="R7" s="24">
        <v>2297</v>
      </c>
      <c r="S7" s="24">
        <v>8758</v>
      </c>
      <c r="T7" s="24">
        <v>343.08</v>
      </c>
      <c r="U7" s="24">
        <v>25.53</v>
      </c>
      <c r="V7" s="24">
        <v>2858</v>
      </c>
      <c r="W7" s="24">
        <v>1.42</v>
      </c>
      <c r="X7" s="24">
        <v>2012.68</v>
      </c>
      <c r="Y7" s="24">
        <v>73.11</v>
      </c>
      <c r="Z7" s="24">
        <v>73.62</v>
      </c>
      <c r="AA7" s="24">
        <v>70.58</v>
      </c>
      <c r="AB7" s="24">
        <v>66.56</v>
      </c>
      <c r="AC7" s="24">
        <v>74.86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776.45</v>
      </c>
      <c r="BG7" s="24">
        <v>488.02</v>
      </c>
      <c r="BH7" s="24">
        <v>137.12</v>
      </c>
      <c r="BI7" s="24">
        <v>41.97</v>
      </c>
      <c r="BJ7" s="24">
        <v>154.85</v>
      </c>
      <c r="BK7" s="24">
        <v>1130.42</v>
      </c>
      <c r="BL7" s="24">
        <v>1245.0999999999999</v>
      </c>
      <c r="BM7" s="24">
        <v>1108.8</v>
      </c>
      <c r="BN7" s="24">
        <v>1194.56</v>
      </c>
      <c r="BO7" s="24">
        <v>1174.6099999999999</v>
      </c>
      <c r="BP7" s="24">
        <v>630.82000000000005</v>
      </c>
      <c r="BQ7" s="24">
        <v>40.39</v>
      </c>
      <c r="BR7" s="24">
        <v>44.01</v>
      </c>
      <c r="BS7" s="24">
        <v>50.47</v>
      </c>
      <c r="BT7" s="24">
        <v>31.8</v>
      </c>
      <c r="BU7" s="24">
        <v>23.67</v>
      </c>
      <c r="BV7" s="24">
        <v>74.17</v>
      </c>
      <c r="BW7" s="24">
        <v>79.77</v>
      </c>
      <c r="BX7" s="24">
        <v>79.63</v>
      </c>
      <c r="BY7" s="24">
        <v>76.78</v>
      </c>
      <c r="BZ7" s="24">
        <v>75.41</v>
      </c>
      <c r="CA7" s="24">
        <v>97.81</v>
      </c>
      <c r="CB7" s="24">
        <v>303.05</v>
      </c>
      <c r="CC7" s="24">
        <v>283.02999999999997</v>
      </c>
      <c r="CD7" s="24">
        <v>251.03</v>
      </c>
      <c r="CE7" s="24">
        <v>401.58</v>
      </c>
      <c r="CF7" s="24">
        <v>456.4</v>
      </c>
      <c r="CG7" s="24">
        <v>230.95</v>
      </c>
      <c r="CH7" s="24">
        <v>214.56</v>
      </c>
      <c r="CI7" s="24">
        <v>213.66</v>
      </c>
      <c r="CJ7" s="24">
        <v>224.31</v>
      </c>
      <c r="CK7" s="24">
        <v>223.48</v>
      </c>
      <c r="CL7" s="24">
        <v>138.75</v>
      </c>
      <c r="CM7" s="24">
        <v>34.08</v>
      </c>
      <c r="CN7" s="24">
        <v>34.479999999999997</v>
      </c>
      <c r="CO7" s="24">
        <v>33.68</v>
      </c>
      <c r="CP7" s="24">
        <v>33.200000000000003</v>
      </c>
      <c r="CQ7" s="24">
        <v>34</v>
      </c>
      <c r="CR7" s="24">
        <v>49.27</v>
      </c>
      <c r="CS7" s="24">
        <v>49.47</v>
      </c>
      <c r="CT7" s="24">
        <v>48.19</v>
      </c>
      <c r="CU7" s="24">
        <v>47.32</v>
      </c>
      <c r="CV7" s="24">
        <v>48.03</v>
      </c>
      <c r="CW7" s="24">
        <v>58.94</v>
      </c>
      <c r="CX7" s="24">
        <v>41.01</v>
      </c>
      <c r="CY7" s="24">
        <v>40.26</v>
      </c>
      <c r="CZ7" s="24">
        <v>44.51</v>
      </c>
      <c r="DA7" s="24">
        <v>43.54</v>
      </c>
      <c r="DB7" s="24">
        <v>44.12</v>
      </c>
      <c r="DC7" s="24">
        <v>83.16</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0.32</v>
      </c>
      <c r="EL7" s="24">
        <v>0.1</v>
      </c>
      <c r="EM7" s="24">
        <v>0.09</v>
      </c>
      <c r="EN7" s="24">
        <v>0.1</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R5PC18</cp:lastModifiedBy>
  <dcterms:created xsi:type="dcterms:W3CDTF">2025-01-24T07:27:30Z</dcterms:created>
  <dcterms:modified xsi:type="dcterms:W3CDTF">2025-01-30T01:11:00Z</dcterms:modified>
  <cp:category/>
</cp:coreProperties>
</file>