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2 簡水\19_大鰐町　まだ\"/>
    </mc:Choice>
  </mc:AlternateContent>
  <xr:revisionPtr revIDLastSave="0" documentId="13_ncr:1_{AC436B58-FB30-4FD5-8406-01003A5DACC2}" xr6:coauthVersionLast="47" xr6:coauthVersionMax="47" xr10:uidLastSave="{00000000-0000-0000-0000-000000000000}"/>
  <workbookProtection workbookAlgorithmName="SHA-512" workbookHashValue="9UBnfsTypO15X9Q/mvMTYLfp4ArpuQOijgiXic9zIJXDGCDi/D64ZoHKV5kLReNYrgMUUIDQ0LM8LNVoENtF+Q==" workbookSaltValue="atAVv6Jvy9MMGjQxtRwkkA=="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E85" i="4"/>
  <c r="BB10" i="4"/>
  <c r="AL10" i="4"/>
  <c r="W10" i="4"/>
  <c r="I10" i="4"/>
  <c r="B10" i="4"/>
  <c r="BB8" i="4"/>
  <c r="AL8" i="4"/>
  <c r="AD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<sst xmlns="http://schemas.openxmlformats.org/spreadsheetml/2006/main" count="233" uniqueCount="117">
  <si>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</si>
  <si>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</si>
  <si>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</si>
  <si>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</si>
  <si>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</si>
  <si>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</si>
  <si>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</si>
  <si>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</si>
  <si>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</si>
  <si>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</si>
  <si>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</si>
  <si>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</si>
  <si>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</si>
  <si>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</si>
  <si>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</si>
  <si>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</si>
  <si>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</si>
  <si>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</si>
  <si>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</si>
  <si>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</si>
  <si>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</si>
  <si>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</si>
  <si>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</si>
  <si>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</si>
  <si>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</si>
  <si>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</si>
  <si>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</si>
  <si>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</si>
  <si>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</si>
  <si>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</si>
  <si>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</si>
  <si>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</si>
  <si>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</si>
  <si>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</si>
  <si>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</si>
  <si>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</si>
  <si>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</si>
  <si>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</si>
  <si>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</si>
  <si>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</si>
  <si>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</si>
  <si>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</si>
  <si>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</si>
  <si>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</si>
  <si>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</si>
  <si>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</si>
  <si>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</si>
  <si>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</si>
  <si>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</si>
  <si>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</si>
  <si>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</si>
  <si>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</si>
  <si>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</si>
  <si>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</si>
  <si>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</si>
  <si>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</si>
  <si>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</si>
  <si>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</si>
  <si>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</si>
  <si>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</si>
  <si>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</si>
  <si>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</si>
  <si>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</si>
  <si>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</si>
  <si>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</si>
  <si>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</si>
  <si>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</si>
  <si>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</si>
  <si>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</si>
  <si>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</si>
  <si>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</si>
  <si>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</si>
  <si>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</si>
  <si>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</si>
  <si>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</si>
  <si>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</si>
  <si>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</si>
  <si>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</si>
  <si>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</si>
  <si>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</si>
  <si>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</si>
  <si>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</si>
  <si>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</si>
  <si>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</si>
  <si>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</si>
  <si>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</si>
  <si>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</si>
  <si>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</si>
  <si>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</si>
  <si>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</si>
  <si>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</si>
  <si>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</si>
  <si>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</si>
  <si>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</si>
  <si>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</si>
  <si>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</si>
  <si>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</si>
  <si>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</si>
  <si>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</si>
  <si>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</si>
  <si>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</si>
  <si>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</si>
  <si>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</si>
  <si>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</si>
  <si>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</si>
  <si>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</si>
  <si>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</si>
  <si>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</si>
  <si>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</si>
  <si>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</si>
  <si>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</si>
  <si>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</si>
  <si>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</si>
  <si>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</si>
  <si>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施設利用開始から４０年以上経過し、突発的な修繕が発生することを想定し、今後配管等の更新を部分ごとに行っていく。</t>
    <rPh sb="1" eb="3">
      <t>シセツ</t>
    </rPh>
    <phoneticPr fontId="4"/>
  </si>
  <si>
    <t>　収益的収支比率や料金回収率を見た限りでは健全とは言えない状態であるが、公営企業会計移行に伴う支出増がこれらの指標の数値悪化の要因であり、数年は同じ数値になると考えられる。
施設の安全供給については、老朽化した施設等の改修や更新が必要と思われる。
　今後計画的更新を行うことにより、適切な施設管理及び安定して事業経営を行っていく。</t>
    <rPh sb="1" eb="4">
      <t>シュウエキテキ</t>
    </rPh>
    <rPh sb="4" eb="6">
      <t>シュウシ</t>
    </rPh>
    <rPh sb="6" eb="8">
      <t>ヒリツ</t>
    </rPh>
    <rPh sb="9" eb="11">
      <t>リョウキン</t>
    </rPh>
    <rPh sb="11" eb="13">
      <t>カイシュウ</t>
    </rPh>
    <rPh sb="13" eb="14">
      <t>リツ</t>
    </rPh>
    <rPh sb="15" eb="16">
      <t>ミ</t>
    </rPh>
    <rPh sb="17" eb="18">
      <t>カギ</t>
    </rPh>
    <rPh sb="21" eb="23">
      <t>ケンゼン</t>
    </rPh>
    <rPh sb="25" eb="26">
      <t>イ</t>
    </rPh>
    <rPh sb="29" eb="31">
      <t>ジョウタイ</t>
    </rPh>
    <rPh sb="36" eb="38">
      <t>コウエイ</t>
    </rPh>
    <rPh sb="38" eb="40">
      <t>キギョウ</t>
    </rPh>
    <rPh sb="40" eb="42">
      <t>カイケイ</t>
    </rPh>
    <rPh sb="42" eb="44">
      <t>イコウ</t>
    </rPh>
    <rPh sb="45" eb="46">
      <t>トモナ</t>
    </rPh>
    <rPh sb="47" eb="49">
      <t>シシュツ</t>
    </rPh>
    <rPh sb="49" eb="50">
      <t>ゾウ</t>
    </rPh>
    <rPh sb="55" eb="57">
      <t>シヒョウ</t>
    </rPh>
    <rPh sb="58" eb="60">
      <t>スウチ</t>
    </rPh>
    <rPh sb="60" eb="62">
      <t>アッカ</t>
    </rPh>
    <rPh sb="63" eb="65">
      <t>ヨウイン</t>
    </rPh>
    <rPh sb="69" eb="71">
      <t>スウネン</t>
    </rPh>
    <rPh sb="72" eb="73">
      <t>オナ</t>
    </rPh>
    <rPh sb="74" eb="76">
      <t>スウチ</t>
    </rPh>
    <rPh sb="80" eb="81">
      <t>カンガ</t>
    </rPh>
    <rPh sb="112" eb="114">
      <t>コウシン</t>
    </rPh>
    <phoneticPr fontId="4"/>
  </si>
  <si>
    <r>
      <t xml:space="preserve">　令和４年度に引き続き行った公営企業会計移行に関する委託及び水道メーター設置工事が主なる支出となっており、公営企業会計移行に関する費用は起債借入をし、元利償還金は一般会計から繰入予定となっている。水道メーター設置工事は基金から充当したため、経営の安定性は保たれている。
〇変動理由について
　①収益的収支比率
　総収益のうち、主なものは料金収入のほか起債借入や基金取崩金(赤字補てん)である。総費用のうち、主なものは公営企業会計移行に関する費用のほか、水質検査委託料があり、料金収入額に大きな変化がないが維持管理に要する費用が増額となっているため比率が下がった。
　④企業債残高対給水収益比率
　令和４年度より起債借入が始まり、令和５年度も引き続き借入したため比率が上がった。
　⑤料金回収率
</t>
    </r>
    <r>
      <rPr>
        <b/>
        <sz val="9"/>
        <color rgb="FFFF0000"/>
        <rFont val="ＭＳ ゴシック"/>
        <family val="3"/>
        <charset val="128"/>
      </rPr>
      <t>　</t>
    </r>
    <r>
      <rPr>
        <sz val="9"/>
        <rFont val="ＭＳ ゴシック"/>
        <family val="3"/>
        <charset val="128"/>
      </rPr>
      <t>昨年の営業費用に創設認可委託料が含まれていたが、単年の事業だったため比率が上がった。</t>
    </r>
    <r>
      <rPr>
        <b/>
        <sz val="9"/>
        <rFont val="ＭＳ ゴシック"/>
        <family val="3"/>
        <charset val="128"/>
      </rPr>
      <t xml:space="preserve">
　</t>
    </r>
    <r>
      <rPr>
        <sz val="9"/>
        <rFont val="ＭＳ ゴシック"/>
        <family val="3"/>
        <charset val="128"/>
      </rPr>
      <t>また、令和元年度～3年度（120～130％台）と比べると、料金収入額に大きな変化はないが維持管理に要する費用及び公営企業会計移行支援業務委託費が増額となっているため比率が下がった。</t>
    </r>
    <r>
      <rPr>
        <b/>
        <sz val="9"/>
        <rFont val="ＭＳ ゴシック"/>
        <family val="3"/>
        <charset val="128"/>
      </rPr>
      <t xml:space="preserve">
</t>
    </r>
    <r>
      <rPr>
        <sz val="9"/>
        <rFont val="ＭＳ ゴシック"/>
        <family val="3"/>
        <charset val="128"/>
      </rPr>
      <t xml:space="preserve">
　⑥給水原価
　昨年の営業費用に創設認可委託料が含まれていたが、単年の事業だったため前年度より値が下がった。
　また、令和５年度に水道メーターの新規設置を行ったため、令和元年度～3年度より値が上がった。</t>
    </r>
    <rPh sb="7" eb="8">
      <t>ヒ</t>
    </rPh>
    <rPh sb="9" eb="10">
      <t>ツヅ</t>
    </rPh>
    <rPh sb="11" eb="12">
      <t>オコナ</t>
    </rPh>
    <rPh sb="28" eb="29">
      <t>オヨ</t>
    </rPh>
    <rPh sb="30" eb="32">
      <t>スイドウ</t>
    </rPh>
    <rPh sb="36" eb="38">
      <t>セッチ</t>
    </rPh>
    <rPh sb="38" eb="40">
      <t>コウジ</t>
    </rPh>
    <rPh sb="53" eb="59">
      <t>コウエイキギョウカイケイ</t>
    </rPh>
    <rPh sb="65" eb="67">
      <t>ヒヨウ</t>
    </rPh>
    <rPh sb="75" eb="80">
      <t>ガンリショウカンキン</t>
    </rPh>
    <rPh sb="98" eb="100">
      <t>スイドウ</t>
    </rPh>
    <rPh sb="104" eb="106">
      <t>セッチ</t>
    </rPh>
    <rPh sb="106" eb="108">
      <t>コウジ</t>
    </rPh>
    <rPh sb="109" eb="111">
      <t>キキン</t>
    </rPh>
    <rPh sb="113" eb="115">
      <t>ジュウトウ</t>
    </rPh>
    <rPh sb="164" eb="165">
      <t>オモ</t>
    </rPh>
    <rPh sb="176" eb="178">
      <t>キサイ</t>
    </rPh>
    <rPh sb="178" eb="180">
      <t>カリイレ</t>
    </rPh>
    <rPh sb="181" eb="183">
      <t>キキン</t>
    </rPh>
    <rPh sb="183" eb="185">
      <t>トリクズシ</t>
    </rPh>
    <rPh sb="185" eb="186">
      <t>キン</t>
    </rPh>
    <rPh sb="187" eb="190">
      <t>アカジホ</t>
    </rPh>
    <rPh sb="197" eb="200">
      <t>ソウヒヨウ</t>
    </rPh>
    <rPh sb="204" eb="205">
      <t>オモ</t>
    </rPh>
    <rPh sb="209" eb="215">
      <t>コウエイキギョウカイケイ</t>
    </rPh>
    <rPh sb="215" eb="217">
      <t>イコウ</t>
    </rPh>
    <rPh sb="218" eb="219">
      <t>カン</t>
    </rPh>
    <rPh sb="227" eb="231">
      <t>スイシツケンサ</t>
    </rPh>
    <rPh sb="231" eb="234">
      <t>イタクリョウ</t>
    </rPh>
    <rPh sb="238" eb="240">
      <t>リョウキン</t>
    </rPh>
    <rPh sb="240" eb="242">
      <t>シュウニュウ</t>
    </rPh>
    <rPh sb="242" eb="243">
      <t>ガク</t>
    </rPh>
    <rPh sb="244" eb="245">
      <t>オオ</t>
    </rPh>
    <rPh sb="247" eb="249">
      <t>ヘンカ</t>
    </rPh>
    <rPh sb="253" eb="257">
      <t>イジカンリ</t>
    </rPh>
    <rPh sb="258" eb="259">
      <t>ヨウ</t>
    </rPh>
    <rPh sb="261" eb="263">
      <t>ヒヨウ</t>
    </rPh>
    <rPh sb="264" eb="266">
      <t>ゾウガク</t>
    </rPh>
    <rPh sb="317" eb="319">
      <t>レイワ</t>
    </rPh>
    <rPh sb="320" eb="321">
      <t>ネン</t>
    </rPh>
    <rPh sb="321" eb="322">
      <t>ド</t>
    </rPh>
    <rPh sb="323" eb="324">
      <t>ヒ</t>
    </rPh>
    <rPh sb="325" eb="326">
      <t>ツヅ</t>
    </rPh>
    <rPh sb="327" eb="329">
      <t>カリイレ</t>
    </rPh>
    <rPh sb="389" eb="390">
      <t>ウエ</t>
    </rPh>
    <rPh sb="417" eb="418">
      <t>ダイ</t>
    </rPh>
    <rPh sb="450" eb="451">
      <t>オヨ</t>
    </rPh>
    <rPh sb="452" eb="458">
      <t>コウエイキギョウカイケイ</t>
    </rPh>
    <rPh sb="458" eb="460">
      <t>イコウ</t>
    </rPh>
    <rPh sb="460" eb="464">
      <t>シエンギョウム</t>
    </rPh>
    <rPh sb="464" eb="467">
      <t>イタクヒ</t>
    </rPh>
    <rPh sb="496" eb="498">
      <t>サクネン</t>
    </rPh>
    <rPh sb="520" eb="522">
      <t>タンネン</t>
    </rPh>
    <rPh sb="523" eb="525">
      <t>ジギョウ</t>
    </rPh>
    <rPh sb="530" eb="533">
      <t>ゼンネンド</t>
    </rPh>
    <rPh sb="537" eb="538">
      <t>サ</t>
    </rPh>
    <rPh sb="547" eb="549">
      <t>レイワ</t>
    </rPh>
    <rPh sb="550" eb="552">
      <t>ネンド</t>
    </rPh>
    <rPh sb="553" eb="555">
      <t>スイドウ</t>
    </rPh>
    <rPh sb="560" eb="564">
      <t>シンキセッチ</t>
    </rPh>
    <rPh sb="565" eb="566">
      <t>オコナ</t>
    </rPh>
    <rPh sb="571" eb="573">
      <t>レイワ</t>
    </rPh>
    <rPh sb="573" eb="576">
      <t>ガンネンド</t>
    </rPh>
    <rPh sb="578" eb="580">
      <t>ネンド</t>
    </rPh>
    <rPh sb="582" eb="583">
      <t>アタイ</t>
    </rPh>
    <rPh sb="584" eb="58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</si>
</sst>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9"/>
      <color rgb="FFFF0000"/>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1-4498-9B74-51689872F7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D0F1-4498-9B74-51689872F7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88.27</c:v>
                </c:pt>
                <c:pt idx="1">
                  <c:v>89.82</c:v>
                </c:pt>
                <c:pt idx="2">
                  <c:v>88.27</c:v>
                </c:pt>
                <c:pt idx="3">
                  <c:v>88.27</c:v>
                </c:pt>
                <c:pt idx="4">
                  <c:v>88.03</c:v>
                </c:pt>
              </c:numCache>
            </c:numRef>
          </c:val>
          <c:extLst>
            <c:ext xmlns:c16="http://schemas.microsoft.com/office/drawing/2014/chart" uri="{C3380CC4-5D6E-409C-BE32-E72D297353CC}">
              <c16:uniqueId val="{00000000-F14A-4AA8-8039-D55AF25F8A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14A-4AA8-8039-D55AF25F8A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c:v>
                </c:pt>
                <c:pt idx="1">
                  <c:v>92.6</c:v>
                </c:pt>
                <c:pt idx="2">
                  <c:v>92</c:v>
                </c:pt>
                <c:pt idx="3">
                  <c:v>92</c:v>
                </c:pt>
                <c:pt idx="4">
                  <c:v>92</c:v>
                </c:pt>
              </c:numCache>
            </c:numRef>
          </c:val>
          <c:extLst>
            <c:ext xmlns:c16="http://schemas.microsoft.com/office/drawing/2014/chart" uri="{C3380CC4-5D6E-409C-BE32-E72D297353CC}">
              <c16:uniqueId val="{00000000-2740-4AA3-BAE4-C4817604D6C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2740-4AA3-BAE4-C4817604D6C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120.62</c:v>
                </c:pt>
                <c:pt idx="1">
                  <c:v>126.55</c:v>
                </c:pt>
                <c:pt idx="2">
                  <c:v>135.61000000000001</c:v>
                </c:pt>
                <c:pt idx="3">
                  <c:v>82.56</c:v>
                </c:pt>
                <c:pt idx="4">
                  <c:v>31.25</c:v>
                </c:pt>
              </c:numCache>
            </c:numRef>
          </c:val>
          <c:extLst>
            <c:ext xmlns:c16="http://schemas.microsoft.com/office/drawing/2014/chart" uri="{C3380CC4-5D6E-409C-BE32-E72D297353CC}">
              <c16:uniqueId val="{00000000-AE09-4184-8ED2-F5B8E64D9D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AE09-4184-8ED2-F5B8E64D9D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9-40FD-9DA4-2404007335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9-40FD-9DA4-2404007335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A-4748-96F0-AC129AC737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A-4748-96F0-AC129AC737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7-4F94-9466-978B886882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7-4F94-9466-978B886882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D-4FC7-8974-4743588F49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D-4FC7-8974-4743588F49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136.76</c:v>
                </c:pt>
                <c:pt idx="4" formatCode="#,##0.00;&quot;△&quot;#,##0.00;&quot;-&quot;">
                  <c:v>405.9</c:v>
                </c:pt>
              </c:numCache>
            </c:numRef>
          </c:val>
          <c:extLst>
            <c:ext xmlns:c16="http://schemas.microsoft.com/office/drawing/2014/chart" uri="{C3380CC4-5D6E-409C-BE32-E72D297353CC}">
              <c16:uniqueId val="{00000000-9C1B-42DC-BE52-C72A384E75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C1B-42DC-BE52-C72A384E75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120.54</c:v>
                </c:pt>
                <c:pt idx="1">
                  <c:v>126.5</c:v>
                </c:pt>
                <c:pt idx="2">
                  <c:v>135.57</c:v>
                </c:pt>
                <c:pt idx="3">
                  <c:v>15.18</c:v>
                </c:pt>
                <c:pt idx="4">
                  <c:v>30.84</c:v>
                </c:pt>
              </c:numCache>
            </c:numRef>
          </c:val>
          <c:extLst>
            <c:ext xmlns:c16="http://schemas.microsoft.com/office/drawing/2014/chart" uri="{C3380CC4-5D6E-409C-BE32-E72D297353CC}">
              <c16:uniqueId val="{00000000-A806-4149-8DE2-AAAA386ABE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A806-4149-8DE2-AAAA386ABE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220.07</c:v>
                </c:pt>
                <c:pt idx="1">
                  <c:v>199.49</c:v>
                </c:pt>
                <c:pt idx="2">
                  <c:v>196.28</c:v>
                </c:pt>
                <c:pt idx="3">
                  <c:v>1708.74</c:v>
                </c:pt>
                <c:pt idx="4">
                  <c:v>348.81</c:v>
                </c:pt>
              </c:numCache>
            </c:numRef>
          </c:val>
          <c:extLst>
            <c:ext xmlns:c16="http://schemas.microsoft.com/office/drawing/2014/chart" uri="{C3380CC4-5D6E-409C-BE32-E72D297353CC}">
              <c16:uniqueId val="{00000000-F8C1-4CF9-A886-69FB452A07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8C1-4CF9-A886-69FB452A07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 zoomScaleNormal="100" workbookViewId="0">
      <selection activeCell="CC21" sqref="CC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大鰐町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8470</v>
      </c>
      <c r="AM8" s="36"/>
      <c r="AN8" s="36"/>
      <c r="AO8" s="36"/>
      <c r="AP8" s="36"/>
      <c r="AQ8" s="36"/>
      <c r="AR8" s="36"/>
      <c r="AS8" s="36"/>
      <c r="AT8" s="37">
        <f>データ!$S$6</f>
        <v>163.43</v>
      </c>
      <c r="AU8" s="37"/>
      <c r="AV8" s="37"/>
      <c r="AW8" s="37"/>
      <c r="AX8" s="37"/>
      <c r="AY8" s="37"/>
      <c r="AZ8" s="37"/>
      <c r="BA8" s="37"/>
      <c r="BB8" s="37">
        <f>データ!$T$6</f>
        <v>51.83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2.64</v>
      </c>
      <c r="Q10" s="37"/>
      <c r="R10" s="37"/>
      <c r="S10" s="37"/>
      <c r="T10" s="37"/>
      <c r="U10" s="37"/>
      <c r="V10" s="37"/>
      <c r="W10" s="36">
        <f>データ!$Q$6</f>
        <v>3300</v>
      </c>
      <c r="X10" s="36"/>
      <c r="Y10" s="36"/>
      <c r="Z10" s="36"/>
      <c r="AA10" s="36"/>
      <c r="AB10" s="36"/>
      <c r="AC10" s="36"/>
      <c r="AD10" s="2"/>
      <c r="AE10" s="2"/>
      <c r="AF10" s="2"/>
      <c r="AG10" s="2"/>
      <c r="AH10" s="2"/>
      <c r="AI10" s="2"/>
      <c r="AJ10" s="2"/>
      <c r="AK10" s="2"/>
      <c r="AL10" s="36">
        <f>データ!$U$6</f>
        <v>222</v>
      </c>
      <c r="AM10" s="36"/>
      <c r="AN10" s="36"/>
      <c r="AO10" s="36"/>
      <c r="AP10" s="36"/>
      <c r="AQ10" s="36"/>
      <c r="AR10" s="36"/>
      <c r="AS10" s="36"/>
      <c r="AT10" s="37">
        <f>データ!$V$6</f>
        <v>0.51</v>
      </c>
      <c r="AU10" s="37"/>
      <c r="AV10" s="37"/>
      <c r="AW10" s="37"/>
      <c r="AX10" s="37"/>
      <c r="AY10" s="37"/>
      <c r="AZ10" s="37"/>
      <c r="BA10" s="37"/>
      <c r="BB10" s="37">
        <f>データ!$W$6</f>
        <v>435.29</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116</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114</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97B+zRSUIRnfZxhG42uSNtcAzL1VfH1ccsGPfN5wg4zRQBmvVVpx8oVkdznf0/BmZtvBiYq4fW1Oqzl4i1sSQA==" saltValue="SV72IRD+5EKlg85uENGi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55</v>
      </c>
      <c r="B4" s="17"/>
      <c r="C4" s="17"/>
      <c r="D4" s="17"/>
      <c r="E4" s="17"/>
      <c r="F4" s="17"/>
      <c r="G4" s="17"/>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23621</v>
      </c>
      <c r="D6" s="20">
        <f t="shared" si="3"/>
        <v>47</v>
      </c>
      <c r="E6" s="20">
        <f t="shared" si="3"/>
        <v>1</v>
      </c>
      <c r="F6" s="20">
        <f t="shared" si="3"/>
        <v>0</v>
      </c>
      <c r="G6" s="20">
        <f t="shared" si="3"/>
        <v>0</v>
      </c>
      <c r="H6" s="20" t="str">
        <f t="shared" si="3"/>
        <v>青森県　大鰐町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2.64</v>
      </c>
      <c r="Q6" s="21">
        <f t="shared" si="3"/>
        <v>3300</v>
      </c>
      <c r="R6" s="21">
        <f t="shared" si="3"/>
        <v>8470</v>
      </c>
      <c r="S6" s="21">
        <f t="shared" si="3"/>
        <v>163.43</v>
      </c>
      <c r="T6" s="21">
        <f t="shared" si="3"/>
        <v>51.83</v>
      </c>
      <c r="U6" s="21">
        <f t="shared" si="3"/>
        <v>222</v>
      </c>
      <c r="V6" s="21">
        <f t="shared" si="3"/>
        <v>0.51</v>
      </c>
      <c r="W6" s="21">
        <f t="shared" si="3"/>
        <v>435.29</v>
      </c>
      <c r="X6" s="22">
        <f>IF(X7="",NA(),X7)</f>
        <v>120.62</v>
      </c>
      <c r="Y6" s="22">
        <f t="shared" ref="Y6:AG6" si="4">IF(Y7="",NA(),Y7)</f>
        <v>126.55</v>
      </c>
      <c r="Z6" s="22">
        <f t="shared" si="4"/>
        <v>135.61000000000001</v>
      </c>
      <c r="AA6" s="22">
        <f t="shared" si="4"/>
        <v>82.56</v>
      </c>
      <c r="AB6" s="22">
        <f t="shared" si="4"/>
        <v>31.25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136.76</v>
      </c>
      <c r="BI6" s="22">
        <f t="shared" si="7"/>
        <v>405.9</v>
      </c>
      <c r="BJ6" s="22">
        <f t="shared" si="7"/>
        <v>1183.92</v>
      </c>
      <c r="BK6" s="22">
        <f t="shared" si="7"/>
        <v>1128.72</v>
      </c>
      <c r="BL6" s="22">
        <f t="shared" si="7"/>
        <v>1125.25</v>
      </c>
      <c r="BM6" s="22">
        <f t="shared" si="7"/>
        <v>1157.05</v>
      </c>
      <c r="BN6" s="22">
        <f t="shared" si="7"/>
        <v>1228.8</v>
      </c>
      <c r="BO6" s="21" t="str">
        <f>IF(BO7="","",IF(BO7="-","【-】","【"&amp;SUBSTITUTE(TEXT(BO7,"#,##0.00"),"-","△")&amp;"】"))</f>
        <v>【1,045.20】</v>
      </c>
      <c r="BP6" s="22">
        <f>IF(BP7="",NA(),BP7)</f>
        <v>120.54</v>
      </c>
      <c r="BQ6" s="22">
        <f t="shared" ref="BQ6:BY6" si="8">IF(BQ7="",NA(),BQ7)</f>
        <v>126.5</v>
      </c>
      <c r="BR6" s="22">
        <f t="shared" si="8"/>
        <v>135.57</v>
      </c>
      <c r="BS6" s="22">
        <f t="shared" si="8"/>
        <v>15.18</v>
      </c>
      <c r="BT6" s="22">
        <f t="shared" si="8"/>
        <v>30.84</v>
      </c>
      <c r="BU6" s="22">
        <f t="shared" si="8"/>
        <v>42.5</v>
      </c>
      <c r="BV6" s="22">
        <f t="shared" si="8"/>
        <v>41.84</v>
      </c>
      <c r="BW6" s="22">
        <f t="shared" si="8"/>
        <v>41.44</v>
      </c>
      <c r="BX6" s="22">
        <f t="shared" si="8"/>
        <v>37.65</v>
      </c>
      <c r="BY6" s="22">
        <f t="shared" si="8"/>
        <v>37.31</v>
      </c>
      <c r="BZ6" s="21" t="str">
        <f>IF(BZ7="","",IF(BZ7="-","【-】","【"&amp;SUBSTITUTE(TEXT(BZ7,"#,##0.00"),"-","△")&amp;"】"))</f>
        <v>【49.51】</v>
      </c>
      <c r="CA6" s="22">
        <f>IF(CA7="",NA(),CA7)</f>
        <v>220.07</v>
      </c>
      <c r="CB6" s="22">
        <f t="shared" ref="CB6:CJ6" si="9">IF(CB7="",NA(),CB7)</f>
        <v>199.49</v>
      </c>
      <c r="CC6" s="22">
        <f t="shared" si="9"/>
        <v>196.28</v>
      </c>
      <c r="CD6" s="22">
        <f t="shared" si="9"/>
        <v>1708.74</v>
      </c>
      <c r="CE6" s="22">
        <f t="shared" si="9"/>
        <v>348.81</v>
      </c>
      <c r="CF6" s="22">
        <f t="shared" si="9"/>
        <v>377.72</v>
      </c>
      <c r="CG6" s="22">
        <f t="shared" si="9"/>
        <v>390.47</v>
      </c>
      <c r="CH6" s="22">
        <f t="shared" si="9"/>
        <v>403.61</v>
      </c>
      <c r="CI6" s="22">
        <f t="shared" si="9"/>
        <v>442.82</v>
      </c>
      <c r="CJ6" s="22">
        <f t="shared" si="9"/>
        <v>425.76</v>
      </c>
      <c r="CK6" s="21" t="str">
        <f>IF(CK7="","",IF(CK7="-","【-】","【"&amp;SUBSTITUTE(TEXT(CK7,"#,##0.00"),"-","△")&amp;"】"))</f>
        <v>【317.14】</v>
      </c>
      <c r="CL6" s="22">
        <f>IF(CL7="",NA(),CL7)</f>
        <v>88.27</v>
      </c>
      <c r="CM6" s="22">
        <f t="shared" ref="CM6:CU6" si="10">IF(CM7="",NA(),CM7)</f>
        <v>89.82</v>
      </c>
      <c r="CN6" s="22">
        <f t="shared" si="10"/>
        <v>88.27</v>
      </c>
      <c r="CO6" s="22">
        <f t="shared" si="10"/>
        <v>88.27</v>
      </c>
      <c r="CP6" s="22">
        <f t="shared" si="10"/>
        <v>88.03</v>
      </c>
      <c r="CQ6" s="22">
        <f t="shared" si="10"/>
        <v>48.01</v>
      </c>
      <c r="CR6" s="22">
        <f t="shared" si="10"/>
        <v>49.08</v>
      </c>
      <c r="CS6" s="22">
        <f t="shared" si="10"/>
        <v>51.46</v>
      </c>
      <c r="CT6" s="22">
        <f t="shared" si="10"/>
        <v>51.84</v>
      </c>
      <c r="CU6" s="22">
        <f t="shared" si="10"/>
        <v>52.34</v>
      </c>
      <c r="CV6" s="21" t="str">
        <f>IF(CV7="","",IF(CV7="-","【-】","【"&amp;SUBSTITUTE(TEXT(CV7,"#,##0.00"),"-","△")&amp;"】"))</f>
        <v>【55.00】</v>
      </c>
      <c r="CW6" s="22">
        <f>IF(CW7="",NA(),CW7)</f>
        <v>92</v>
      </c>
      <c r="CX6" s="22">
        <f t="shared" ref="CX6:DF6" si="11">IF(CX7="",NA(),CX7)</f>
        <v>92.6</v>
      </c>
      <c r="CY6" s="22">
        <f t="shared" si="11"/>
        <v>92</v>
      </c>
      <c r="CZ6" s="22">
        <f t="shared" si="11"/>
        <v>92</v>
      </c>
      <c r="DA6" s="22">
        <f t="shared" si="11"/>
        <v>92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23621</v>
      </c>
      <c r="D7" s="24">
        <v>47</v>
      </c>
      <c r="E7" s="24">
        <v>1</v>
      </c>
      <c r="F7" s="24">
        <v>0</v>
      </c>
      <c r="G7" s="24">
        <v>0</v>
      </c>
      <c r="H7" s="24" t="s">
        <v>96</v>
      </c>
      <c r="I7" s="24" t="s">
        <v>97</v>
      </c>
      <c r="J7" s="24" t="s">
        <v>98</v>
      </c>
      <c r="K7" s="24" t="s">
        <v>99</v>
      </c>
      <c r="L7" s="24" t="s">
        <v>100</v>
      </c>
      <c r="M7" s="24" t="s">
        <v>101</v>
      </c>
      <c r="N7" s="25" t="s">
        <v>102</v>
      </c>
      <c r="O7" s="25" t="s">
        <v>103</v>
      </c>
      <c r="P7" s="25">
        <v>2.64</v>
      </c>
      <c r="Q7" s="25">
        <v>3300</v>
      </c>
      <c r="R7" s="25">
        <v>8470</v>
      </c>
      <c r="S7" s="25">
        <v>163.43</v>
      </c>
      <c r="T7" s="25">
        <v>51.83</v>
      </c>
      <c r="U7" s="25">
        <v>222</v>
      </c>
      <c r="V7" s="25">
        <v>0.51</v>
      </c>
      <c r="W7" s="25">
        <v>435.29</v>
      </c>
      <c r="X7" s="25">
        <v>120.62</v>
      </c>
      <c r="Y7" s="25">
        <v>126.55</v>
      </c>
      <c r="Z7" s="25">
        <v>135.61000000000001</v>
      </c>
      <c r="AA7" s="25">
        <v>82.56</v>
      </c>
      <c r="AB7" s="25">
        <v>31.25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136.76</v>
      </c>
      <c r="BI7" s="25">
        <v>405.9</v>
      </c>
      <c r="BJ7" s="25">
        <v>1183.92</v>
      </c>
      <c r="BK7" s="25">
        <v>1128.72</v>
      </c>
      <c r="BL7" s="25">
        <v>1125.25</v>
      </c>
      <c r="BM7" s="25">
        <v>1157.05</v>
      </c>
      <c r="BN7" s="25">
        <v>1228.8</v>
      </c>
      <c r="BO7" s="25">
        <v>1045.2</v>
      </c>
      <c r="BP7" s="25">
        <v>120.54</v>
      </c>
      <c r="BQ7" s="25">
        <v>126.5</v>
      </c>
      <c r="BR7" s="25">
        <v>135.57</v>
      </c>
      <c r="BS7" s="25">
        <v>15.18</v>
      </c>
      <c r="BT7" s="25">
        <v>30.84</v>
      </c>
      <c r="BU7" s="25">
        <v>42.5</v>
      </c>
      <c r="BV7" s="25">
        <v>41.84</v>
      </c>
      <c r="BW7" s="25">
        <v>41.44</v>
      </c>
      <c r="BX7" s="25">
        <v>37.65</v>
      </c>
      <c r="BY7" s="25">
        <v>37.31</v>
      </c>
      <c r="BZ7" s="25">
        <v>49.51</v>
      </c>
      <c r="CA7" s="25">
        <v>220.07</v>
      </c>
      <c r="CB7" s="25">
        <v>199.49</v>
      </c>
      <c r="CC7" s="25">
        <v>196.28</v>
      </c>
      <c r="CD7" s="25">
        <v>1708.74</v>
      </c>
      <c r="CE7" s="25">
        <v>348.81</v>
      </c>
      <c r="CF7" s="25">
        <v>377.72</v>
      </c>
      <c r="CG7" s="25">
        <v>390.47</v>
      </c>
      <c r="CH7" s="25">
        <v>403.61</v>
      </c>
      <c r="CI7" s="25">
        <v>442.82</v>
      </c>
      <c r="CJ7" s="25">
        <v>425.76</v>
      </c>
      <c r="CK7" s="25">
        <v>317.14</v>
      </c>
      <c r="CL7" s="25">
        <v>88.27</v>
      </c>
      <c r="CM7" s="25">
        <v>89.82</v>
      </c>
      <c r="CN7" s="25">
        <v>88.27</v>
      </c>
      <c r="CO7" s="25">
        <v>88.27</v>
      </c>
      <c r="CP7" s="25">
        <v>88.03</v>
      </c>
      <c r="CQ7" s="25">
        <v>48.01</v>
      </c>
      <c r="CR7" s="25">
        <v>49.08</v>
      </c>
      <c r="CS7" s="25">
        <v>51.46</v>
      </c>
      <c r="CT7" s="25">
        <v>51.84</v>
      </c>
      <c r="CU7" s="25">
        <v>52.34</v>
      </c>
      <c r="CV7" s="25">
        <v>55</v>
      </c>
      <c r="CW7" s="25">
        <v>92</v>
      </c>
      <c r="CX7" s="25">
        <v>92.6</v>
      </c>
      <c r="CY7" s="25">
        <v>92</v>
      </c>
      <c r="CZ7" s="25">
        <v>92</v>
      </c>
      <c r="DA7" s="25">
        <v>92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2025-02-14T00:42:33Z</cp:lastPrinted>
  <dcterms:created xsi:type="dcterms:W3CDTF">2025-01-24T06:39:23Z</dcterms:created>
  <dcterms:modified xsi:type="dcterms:W3CDTF">2025-02-14T05:46:38Z</dcterms:modified>
  <cp:category/>
</cp:coreProperties>
</file>