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5決算\03_決裁\"/>
    </mc:Choice>
  </mc:AlternateContent>
  <workbookProtection workbookAlgorithmName="SHA-512" workbookHashValue="r/E6ZsJmGe25S4aFc2uY2XeRVWif+mMi1TVeCoClfnSE/3onhckXeA7pc9YgN0nTKvgcHCzx2RFQPgecd8NWmw==" workbookSaltValue="/WJvUobX1+KQw8r7ArdL4A==" workbookSpinCount="100000" lockStructure="1"/>
  <bookViews>
    <workbookView xWindow="0" yWindow="0" windowWidth="23040" windowHeight="921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FO78" i="4"/>
  <c r="FL54" i="4"/>
  <c r="FL32" i="4"/>
  <c r="IZ32" i="4"/>
  <c r="C11" i="5"/>
  <c r="D11" i="5"/>
  <c r="E11" i="5"/>
  <c r="B11" i="5"/>
  <c r="P78" i="4" l="1"/>
  <c r="P54" i="4"/>
  <c r="P32" i="4"/>
  <c r="KG78" i="4"/>
  <c r="KF54" i="4"/>
  <c r="KF32" i="4"/>
  <c r="GT78" i="4"/>
  <c r="GR54" i="4"/>
  <c r="GR32" i="4"/>
  <c r="DG78" i="4"/>
  <c r="DD54" i="4"/>
  <c r="DD32" i="4"/>
  <c r="LY54" i="4"/>
  <c r="EZ78" i="4"/>
  <c r="EW54" i="4"/>
  <c r="EW32" i="4"/>
  <c r="BI78" i="4"/>
  <c r="BI54" i="4"/>
  <c r="BI32" i="4"/>
  <c r="LZ78" i="4"/>
  <c r="LY32" i="4"/>
  <c r="IM78" i="4"/>
  <c r="IK54" i="4"/>
  <c r="IK32" i="4"/>
  <c r="HX78" i="4"/>
  <c r="HV54" i="4"/>
  <c r="HV32" i="4"/>
  <c r="EH54" i="4"/>
  <c r="EH32" i="4"/>
  <c r="AT78" i="4"/>
  <c r="AT54" i="4"/>
  <c r="AT32" i="4"/>
  <c r="LK78" i="4"/>
  <c r="LJ54" i="4"/>
  <c r="LJ32" i="4"/>
  <c r="EK78" i="4"/>
  <c r="AE54" i="4"/>
  <c r="KV78" i="4"/>
  <c r="KU54" i="4"/>
  <c r="KU32" i="4"/>
  <c r="HI78" i="4"/>
  <c r="HG54" i="4"/>
  <c r="HG32" i="4"/>
  <c r="DV78" i="4"/>
  <c r="DS54" i="4"/>
  <c r="DS32" i="4"/>
  <c r="AE78" i="4"/>
  <c r="AE32" i="4"/>
</calcChain>
</file>

<file path=xl/sharedStrings.xml><?xml version="1.0" encoding="utf-8"?>
<sst xmlns="http://schemas.openxmlformats.org/spreadsheetml/2006/main" count="345" uniqueCount="187">
  <si>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</si>
  <si>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</si>
  <si>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</si>
  <si>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</si>
  <si>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</si>
  <si>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</si>
  <si>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</si>
  <si>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</si>
  <si>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</si>
  <si>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</si>
  <si>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</si>
  <si>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</si>
  <si>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</si>
  <si>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</si>
  <si>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</si>
  <si>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</si>
  <si>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</si>
  <si>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</si>
  <si>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</si>
  <si>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</si>
  <si>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</si>
  <si>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</si>
  <si>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</si>
  <si>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</si>
  <si>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</si>
  <si>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</si>
  <si>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</si>
  <si>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</si>
  <si>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</si>
  <si>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</si>
  <si>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</si>
  <si>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</si>
  <si>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</si>
  <si>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</si>
  <si>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</si>
  <si>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</si>
  <si>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</si>
  <si>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</si>
  <si>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</si>
  <si>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</si>
  <si>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</si>
  <si>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</si>
  <si>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</si>
  <si>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</si>
  <si>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</si>
  <si>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</si>
  <si>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</si>
  <si>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</si>
  <si>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</si>
  <si>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</si>
  <si>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</si>
  <si>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</si>
  <si>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</si>
  <si>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</si>
  <si>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</si>
  <si>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</si>
  <si>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</si>
  <si>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</si>
  <si>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</si>
  <si>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</si>
  <si>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</si>
  <si>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</si>
  <si>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</si>
  <si>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</si>
  <si>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</si>
  <si>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</si>
  <si>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</si>
  <si>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</si>
  <si>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</si>
  <si>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</si>
  <si>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</si>
  <si>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</si>
  <si>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</si>
  <si>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</si>
  <si>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</si>
  <si>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</si>
  <si>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</si>
  <si>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</si>
  <si>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</si>
  <si>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</si>
  <si>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</si>
  <si>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</si>
  <si>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</si>
  <si>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</si>
  <si>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</si>
  <si>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</si>
  <si>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</si>
  <si>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</si>
  <si>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</si>
  <si>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</si>
  <si>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</si>
  <si>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</si>
  <si>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</si>
  <si>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</si>
  <si>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</si>
  <si>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</si>
  <si>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</si>
  <si>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</si>
  <si>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</si>
  <si>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</si>
  <si>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</si>
  <si>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</si>
  <si>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</si>
  <si>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</si>
  <si>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</si>
  <si>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</si>
  <si>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</si>
  <si>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</si>
  <si>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</si>
  <si>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</si>
  <si>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</si>
  <si>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</si>
  <si>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</si>
  <si>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</si>
  <si>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</si>
  <si>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</si>
  <si>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</si>
  <si>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</si>
  <si>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</si>
  <si>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</si>
  <si>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</si>
  <si>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</si>
  <si>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</si>
  <si>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</si>
  <si>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</si>
  <si>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</si>
  <si>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</si>
  <si>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</si>
  <si>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</si>
  <si>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</si>
  <si>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</si>
  <si>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</si>
  <si>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</si>
  <si>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</si>
  <si>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</si>
  <si>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</si>
  <si>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</si>
  <si>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</si>
  <si>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</si>
  <si>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</si>
  <si>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</si>
  <si>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</si>
  <si>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</si>
  <si>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</si>
  <si>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</si>
  <si>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</si>
  <si>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</si>
  <si>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</si>
  <si>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</si>
  <si>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</si>
  <si>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</si>
  <si>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</si>
  <si>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</si>
  <si>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</si>
  <si>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</si>
  <si>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</si>
  <si>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</si>
  <si>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</si>
  <si>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</si>
  <si>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</si>
  <si>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</si>
  <si>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</si>
  <si>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</si>
  <si>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</si>
  <si>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</si>
  <si>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</si>
  <si>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</si>
  <si>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国保大間病院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</si>
  <si>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</si>
  <si>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</si>
  <si>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</si>
  <si>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</si>
  <si>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</si>
  <si>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</si>
  <si>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</si>
  <si>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</si>
  <si>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</si>
  <si>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</si>
  <si>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</si>
  <si>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</si>
  <si>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</si>
  <si>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</si>
  <si>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</si>
  <si>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大間病院は本州最北端に位置し､青森県下北半島の北通り３ヶ町村(大間町、風間浦村、佐井村）の地域包括医療を担う中核病院である。
　この地域は交通アクセスが非常に厳しい地理環境にあり、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る。</t>
  </si>
  <si>
    <t>　施設については平成4年に新築移転後、平成24年に外壁等改修工事のほか、計画的な修繕等を行っていることから、有形固定資産減価償却率の上昇が抑えられている。
　また、器械備品減価償却率は、類似病院平均を下回っている。今後、耐用年数満了に伴う機器更新、オーダリングシステム更新及び、院内エアコン設置等の新規事業も予定していることから、企業債、特別調整交付金及び町負担金等を活用し、計画的に更新を行うこととする。</t>
    <rPh sb="136" eb="137">
      <t>オヨ</t>
    </rPh>
    <phoneticPr fontId="5"/>
  </si>
  <si>
    <t>　令和5年度は新型コロナウイルス感染症感染防止対策による入院制限もなく入院患者数増加、また外来患者数は発熱外来患者数増加等により増加となり、医業収益は前年度比70,000千円程増加している。入外患者数増に伴い材料費増加、人事院勧告による給与費が増加しているものの、医業収益も増加しているため医業収支比率、経常収支比率とも増加している。病院事業収支は28,238千円の純利益決算となり、本年度も昨年度同様、累積欠損金、不良債務とも発生していない。
　なお、令和5年度は企業債及び町補助によりX線TV装置一式更新、透析通信システム及びエレベートバス等の医療機器の更新整備を行い、院内医療機器の計画的更新を着実に進めている。</t>
    <rPh sb="1" eb="3">
      <t>レイワ</t>
    </rPh>
    <rPh sb="4" eb="6">
      <t>ネンド</t>
    </rPh>
    <rPh sb="7" eb="9">
      <t>シンガタ</t>
    </rPh>
    <rPh sb="16" eb="19">
      <t>カンセンショウ</t>
    </rPh>
    <rPh sb="19" eb="21">
      <t>カンセン</t>
    </rPh>
    <rPh sb="21" eb="23">
      <t>ボウシ</t>
    </rPh>
    <rPh sb="23" eb="25">
      <t>タイサク</t>
    </rPh>
    <rPh sb="28" eb="30">
      <t>ニュウイン</t>
    </rPh>
    <rPh sb="30" eb="32">
      <t>セイゲン</t>
    </rPh>
    <rPh sb="57" eb="58">
      <t>スウ</t>
    </rPh>
    <rPh sb="65" eb="66">
      <t>カ</t>
    </rPh>
    <rPh sb="70" eb="72">
      <t>イギョウ</t>
    </rPh>
    <rPh sb="72" eb="74">
      <t>シュウエキ</t>
    </rPh>
    <rPh sb="75" eb="79">
      <t>ゼンネンドヒ</t>
    </rPh>
    <rPh sb="86" eb="87">
      <t>エン</t>
    </rPh>
    <rPh sb="87" eb="88">
      <t>ホド</t>
    </rPh>
    <rPh sb="88" eb="90">
      <t>ゾウカ</t>
    </rPh>
    <rPh sb="95" eb="97">
      <t>ニュウガイ</t>
    </rPh>
    <rPh sb="97" eb="99">
      <t>カンジャ</t>
    </rPh>
    <rPh sb="99" eb="100">
      <t>スウ</t>
    </rPh>
    <rPh sb="100" eb="101">
      <t>ゾウ</t>
    </rPh>
    <rPh sb="102" eb="103">
      <t>トモナ</t>
    </rPh>
    <rPh sb="104" eb="107">
      <t>ザイリョウヒ</t>
    </rPh>
    <rPh sb="107" eb="109">
      <t>ゾウカ</t>
    </rPh>
    <rPh sb="110" eb="115">
      <t>ジンジインカンコク</t>
    </rPh>
    <rPh sb="118" eb="120">
      <t>キュウヨ</t>
    </rPh>
    <rPh sb="120" eb="121">
      <t>ヒ</t>
    </rPh>
    <rPh sb="122" eb="124">
      <t>ゾウカ</t>
    </rPh>
    <rPh sb="132" eb="134">
      <t>イギョウ</t>
    </rPh>
    <rPh sb="134" eb="136">
      <t>シュウエキ</t>
    </rPh>
    <rPh sb="137" eb="139">
      <t>ゾウカ</t>
    </rPh>
    <rPh sb="145" eb="147">
      <t>イギョウ</t>
    </rPh>
    <rPh sb="147" eb="149">
      <t>シュウシ</t>
    </rPh>
    <rPh sb="149" eb="151">
      <t>ヒリツ</t>
    </rPh>
    <rPh sb="152" eb="154">
      <t>ケイジョウ</t>
    </rPh>
    <rPh sb="154" eb="156">
      <t>シュウシ</t>
    </rPh>
    <rPh sb="156" eb="158">
      <t>ヒリツ</t>
    </rPh>
    <rPh sb="160" eb="162">
      <t>ゾウカ</t>
    </rPh>
    <rPh sb="167" eb="169">
      <t>ビョウイン</t>
    </rPh>
    <rPh sb="169" eb="171">
      <t>ジギョウ</t>
    </rPh>
    <rPh sb="171" eb="173">
      <t>シュウシ</t>
    </rPh>
    <rPh sb="180" eb="182">
      <t>センエン</t>
    </rPh>
    <rPh sb="183" eb="186">
      <t>ジュンリエキ</t>
    </rPh>
    <rPh sb="186" eb="188">
      <t>ケッサン</t>
    </rPh>
    <rPh sb="192" eb="195">
      <t>ホンネンド</t>
    </rPh>
    <rPh sb="196" eb="199">
      <t>サクネンド</t>
    </rPh>
    <rPh sb="199" eb="201">
      <t>ドウヨウ</t>
    </rPh>
    <rPh sb="202" eb="204">
      <t>ルイセキ</t>
    </rPh>
    <rPh sb="204" eb="206">
      <t>ケッソン</t>
    </rPh>
    <rPh sb="206" eb="207">
      <t>キン</t>
    </rPh>
    <rPh sb="208" eb="210">
      <t>フリョウ</t>
    </rPh>
    <rPh sb="210" eb="212">
      <t>サイム</t>
    </rPh>
    <rPh sb="214" eb="216">
      <t>ハッセイ</t>
    </rPh>
    <rPh sb="227" eb="229">
      <t>レイワ</t>
    </rPh>
    <rPh sb="230" eb="232">
      <t>ネンド</t>
    </rPh>
    <rPh sb="233" eb="235">
      <t>キギョウ</t>
    </rPh>
    <rPh sb="235" eb="236">
      <t>サイ</t>
    </rPh>
    <rPh sb="236" eb="237">
      <t>オヨ</t>
    </rPh>
    <rPh sb="238" eb="239">
      <t>マチ</t>
    </rPh>
    <rPh sb="239" eb="241">
      <t>ホジョ</t>
    </rPh>
    <rPh sb="245" eb="246">
      <t>セン</t>
    </rPh>
    <rPh sb="248" eb="250">
      <t>ソウチ</t>
    </rPh>
    <rPh sb="250" eb="252">
      <t>イッシキ</t>
    </rPh>
    <rPh sb="252" eb="254">
      <t>コウシン</t>
    </rPh>
    <rPh sb="255" eb="257">
      <t>トウセキ</t>
    </rPh>
    <rPh sb="257" eb="259">
      <t>ツウシン</t>
    </rPh>
    <rPh sb="263" eb="264">
      <t>オヨ</t>
    </rPh>
    <rPh sb="272" eb="273">
      <t>トウ</t>
    </rPh>
    <rPh sb="274" eb="276">
      <t>イリョウ</t>
    </rPh>
    <rPh sb="276" eb="278">
      <t>キキ</t>
    </rPh>
    <rPh sb="279" eb="281">
      <t>コウシン</t>
    </rPh>
    <rPh sb="281" eb="283">
      <t>セイビ</t>
    </rPh>
    <rPh sb="284" eb="285">
      <t>オコナ</t>
    </rPh>
    <rPh sb="287" eb="289">
      <t>インナイ</t>
    </rPh>
    <rPh sb="289" eb="291">
      <t>イリョウ</t>
    </rPh>
    <rPh sb="291" eb="293">
      <t>キキ</t>
    </rPh>
    <rPh sb="294" eb="297">
      <t>ケイカクテキ</t>
    </rPh>
    <rPh sb="297" eb="299">
      <t>コウシン</t>
    </rPh>
    <rPh sb="300" eb="302">
      <t>チャクジツ</t>
    </rPh>
    <rPh sb="303" eb="304">
      <t>スス</t>
    </rPh>
    <phoneticPr fontId="5"/>
  </si>
  <si>
    <t>　令和5年度は入院、外来患者数増に伴い収益増となっている。入院では、令和4年度は新型コロナウイルス感染症感染防止対策により入院制限を行っていたが令和5年度は入院制限もなく前年度比で入院患者数は1,624人増の10,909人となり、収益も84,413千円増の363,015千円となっている。外来でも発熱患者数増等により前年度比628人増の33,683人となり、1,195千円増の372,918千円となっている。病院事業収益も28,238千円の純利益決算となり、本年度も累積欠損金、不良債務とも発生はしていない。
　入院及び外来患者数について、その維持及び確保が施設経営の基盤となるものであることから、今後も地域の人口減少、高齢化による今後の医療需要の変化に対応し、急性期医療の提供を維持しつつ、地域医療構想を踏まえた病床機能分化の検討と診療報酬に係る施設基準の見直しにより、収益の改善を図ることとする。</t>
    <rPh sb="1" eb="3">
      <t>レイワ</t>
    </rPh>
    <rPh sb="4" eb="6">
      <t>ネンド</t>
    </rPh>
    <rPh sb="7" eb="9">
      <t>ニュウイン</t>
    </rPh>
    <rPh sb="10" eb="12">
      <t>ガイライ</t>
    </rPh>
    <rPh sb="12" eb="14">
      <t>カンジャ</t>
    </rPh>
    <rPh sb="14" eb="15">
      <t>スウ</t>
    </rPh>
    <rPh sb="15" eb="16">
      <t>ゾウ</t>
    </rPh>
    <rPh sb="17" eb="18">
      <t>トモナ</t>
    </rPh>
    <rPh sb="19" eb="21">
      <t>シュウエキ</t>
    </rPh>
    <rPh sb="21" eb="22">
      <t>ゾウ</t>
    </rPh>
    <rPh sb="29" eb="31">
      <t>ニュウイン</t>
    </rPh>
    <rPh sb="34" eb="36">
      <t>レイワ</t>
    </rPh>
    <rPh sb="37" eb="39">
      <t>ネンド</t>
    </rPh>
    <rPh sb="40" eb="42">
      <t>シンガタ</t>
    </rPh>
    <rPh sb="49" eb="52">
      <t>カンセンショウ</t>
    </rPh>
    <rPh sb="52" eb="54">
      <t>カンセン</t>
    </rPh>
    <rPh sb="54" eb="56">
      <t>ボウシ</t>
    </rPh>
    <rPh sb="56" eb="58">
      <t>タイサク</t>
    </rPh>
    <rPh sb="61" eb="63">
      <t>ニュウイン</t>
    </rPh>
    <rPh sb="63" eb="65">
      <t>セイゲン</t>
    </rPh>
    <rPh sb="66" eb="67">
      <t>オコナ</t>
    </rPh>
    <rPh sb="72" eb="74">
      <t>レイワ</t>
    </rPh>
    <rPh sb="75" eb="77">
      <t>ネンド</t>
    </rPh>
    <rPh sb="78" eb="80">
      <t>ニュウイン</t>
    </rPh>
    <rPh sb="80" eb="82">
      <t>セイゲン</t>
    </rPh>
    <rPh sb="85" eb="88">
      <t>ゼンネンド</t>
    </rPh>
    <rPh sb="88" eb="89">
      <t>ヒ</t>
    </rPh>
    <rPh sb="97" eb="102">
      <t>６２４ニン</t>
    </rPh>
    <rPh sb="102" eb="103">
      <t>ゾウ</t>
    </rPh>
    <rPh sb="106" eb="111">
      <t>９０９ニン</t>
    </rPh>
    <rPh sb="115" eb="117">
      <t>シュウエキ</t>
    </rPh>
    <rPh sb="124" eb="126">
      <t>センエン</t>
    </rPh>
    <rPh sb="126" eb="127">
      <t>ゾウ</t>
    </rPh>
    <rPh sb="135" eb="137">
      <t>センエン</t>
    </rPh>
    <rPh sb="144" eb="146">
      <t>ガイライ</t>
    </rPh>
    <rPh sb="148" eb="150">
      <t>ハツネツ</t>
    </rPh>
    <rPh sb="150" eb="152">
      <t>カンジャ</t>
    </rPh>
    <rPh sb="152" eb="153">
      <t>スウ</t>
    </rPh>
    <rPh sb="153" eb="154">
      <t>ゾウ</t>
    </rPh>
    <rPh sb="154" eb="155">
      <t>トウ</t>
    </rPh>
    <rPh sb="158" eb="161">
      <t>ゼンネンド</t>
    </rPh>
    <rPh sb="161" eb="162">
      <t>ヒ</t>
    </rPh>
    <rPh sb="165" eb="166">
      <t>ニン</t>
    </rPh>
    <rPh sb="166" eb="167">
      <t>ゾウ</t>
    </rPh>
    <rPh sb="170" eb="175">
      <t>６８３ニン</t>
    </rPh>
    <rPh sb="184" eb="186">
      <t>センエン</t>
    </rPh>
    <rPh sb="186" eb="187">
      <t>ゾウ</t>
    </rPh>
    <rPh sb="195" eb="197">
      <t>センエン</t>
    </rPh>
    <rPh sb="204" eb="206">
      <t>ビョウイン</t>
    </rPh>
    <rPh sb="206" eb="208">
      <t>ジギョウ</t>
    </rPh>
    <rPh sb="208" eb="210">
      <t>シュウエキ</t>
    </rPh>
    <rPh sb="217" eb="219">
      <t>センエン</t>
    </rPh>
    <rPh sb="220" eb="223">
      <t>ジュンリエキ</t>
    </rPh>
    <rPh sb="223" eb="225">
      <t>ケッサン</t>
    </rPh>
    <rPh sb="229" eb="232">
      <t>ホンネンド</t>
    </rPh>
    <rPh sb="233" eb="235">
      <t>ルイセキ</t>
    </rPh>
    <rPh sb="235" eb="237">
      <t>ケッソン</t>
    </rPh>
    <rPh sb="237" eb="238">
      <t>キン</t>
    </rPh>
    <rPh sb="239" eb="241">
      <t>フリョウ</t>
    </rPh>
    <rPh sb="241" eb="243">
      <t>サイム</t>
    </rPh>
    <rPh sb="245" eb="247">
      <t>ハッセイ</t>
    </rPh>
    <rPh sb="299" eb="30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</si>
</sst>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69.5</c:v>
                </c:pt>
                <c:pt idx="1">
                  <c:v>56.9</c:v>
                </c:pt>
                <c:pt idx="2">
                  <c:v>62.2</c:v>
                </c:pt>
                <c:pt idx="3">
                  <c:v>53</c:v>
                </c:pt>
                <c:pt idx="4">
                  <c:v>62.1</c:v>
                </c:pt>
              </c:numCache>
            </c:numRef>
          </c:val>
          <c:extLst xmlns:c16r2="http://schemas.microsoft.com/office/drawing/2015/06/chart">
            <c:ext xmlns:c16="http://schemas.microsoft.com/office/drawing/2014/chart" uri="{C3380CC4-5D6E-409C-BE32-E72D297353CC}">
              <c16:uniqueId val="{00000000-59D1-4218-BF42-3D977F82AB02}"/>
            </c:ext>
          </c:extLst>
        </c:ser>
        <c:dLbls>
          <c:showLegendKey val="0"/>
          <c:showVal val="0"/>
          <c:showCatName val="0"/>
          <c:showSerName val="0"/>
          <c:showPercent val="0"/>
          <c:showBubbleSize val="0"/>
        </c:dLbls>
        <c:gapWidth val="150"/>
        <c:axId val="238358648"/>
        <c:axId val="23720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xmlns:c16r2="http://schemas.microsoft.com/office/drawing/2015/06/chart">
            <c:ext xmlns:c16="http://schemas.microsoft.com/office/drawing/2014/chart" uri="{C3380CC4-5D6E-409C-BE32-E72D297353CC}">
              <c16:uniqueId val="{00000001-59D1-4218-BF42-3D977F82AB02}"/>
            </c:ext>
          </c:extLst>
        </c:ser>
        <c:dLbls>
          <c:showLegendKey val="0"/>
          <c:showVal val="0"/>
          <c:showCatName val="0"/>
          <c:showSerName val="0"/>
          <c:showPercent val="0"/>
          <c:showBubbleSize val="0"/>
        </c:dLbls>
        <c:marker val="1"/>
        <c:smooth val="0"/>
        <c:axId val="238358648"/>
        <c:axId val="237203672"/>
      </c:lineChart>
      <c:catAx>
        <c:axId val="238358648"/>
        <c:scaling>
          <c:orientation val="minMax"/>
        </c:scaling>
        <c:delete val="1"/>
        <c:axPos val="b"/>
        <c:numFmt formatCode="General" sourceLinked="1"/>
        <c:majorTickMark val="none"/>
        <c:minorTickMark val="none"/>
        <c:tickLblPos val="none"/>
        <c:crossAx val="237203672"/>
        <c:crosses val="autoZero"/>
        <c:auto val="1"/>
        <c:lblAlgn val="ctr"/>
        <c:lblOffset val="100"/>
        <c:noMultiLvlLbl val="1"/>
      </c:catAx>
      <c:valAx>
        <c:axId val="23720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5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84.5</c:v>
                </c:pt>
                <c:pt idx="1">
                  <c:v>74.400000000000006</c:v>
                </c:pt>
                <c:pt idx="2">
                  <c:v>79.900000000000006</c:v>
                </c:pt>
                <c:pt idx="3">
                  <c:v>74.5</c:v>
                </c:pt>
                <c:pt idx="4">
                  <c:v>78.8</c:v>
                </c:pt>
              </c:numCache>
            </c:numRef>
          </c:val>
          <c:extLst xmlns:c16r2="http://schemas.microsoft.com/office/drawing/2015/06/chart">
            <c:ext xmlns:c16="http://schemas.microsoft.com/office/drawing/2014/chart" uri="{C3380CC4-5D6E-409C-BE32-E72D297353CC}">
              <c16:uniqueId val="{00000000-76BE-4D6F-B49C-7087DCCEABEC}"/>
            </c:ext>
          </c:extLst>
        </c:ser>
        <c:dLbls>
          <c:showLegendKey val="0"/>
          <c:showVal val="0"/>
          <c:showCatName val="0"/>
          <c:showSerName val="0"/>
          <c:showPercent val="0"/>
          <c:showBubbleSize val="0"/>
        </c:dLbls>
        <c:gapWidth val="150"/>
        <c:axId val="37127424"/>
        <c:axId val="16795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xmlns:c16r2="http://schemas.microsoft.com/office/drawing/2015/06/chart">
            <c:ext xmlns:c16="http://schemas.microsoft.com/office/drawing/2014/chart" uri="{C3380CC4-5D6E-409C-BE32-E72D297353CC}">
              <c16:uniqueId val="{00000001-76BE-4D6F-B49C-7087DCCEABEC}"/>
            </c:ext>
          </c:extLst>
        </c:ser>
        <c:dLbls>
          <c:showLegendKey val="0"/>
          <c:showVal val="0"/>
          <c:showCatName val="0"/>
          <c:showSerName val="0"/>
          <c:showPercent val="0"/>
          <c:showBubbleSize val="0"/>
        </c:dLbls>
        <c:marker val="1"/>
        <c:smooth val="0"/>
        <c:axId val="37127424"/>
        <c:axId val="167950064"/>
      </c:lineChart>
      <c:catAx>
        <c:axId val="37127424"/>
        <c:scaling>
          <c:orientation val="minMax"/>
        </c:scaling>
        <c:delete val="1"/>
        <c:axPos val="b"/>
        <c:numFmt formatCode="General" sourceLinked="1"/>
        <c:majorTickMark val="none"/>
        <c:minorTickMark val="none"/>
        <c:tickLblPos val="none"/>
        <c:crossAx val="167950064"/>
        <c:crosses val="autoZero"/>
        <c:auto val="1"/>
        <c:lblAlgn val="ctr"/>
        <c:lblOffset val="100"/>
        <c:noMultiLvlLbl val="1"/>
      </c:catAx>
      <c:valAx>
        <c:axId val="16795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89.5</c:v>
                </c:pt>
                <c:pt idx="1">
                  <c:v>79.3</c:v>
                </c:pt>
                <c:pt idx="2">
                  <c:v>84.6</c:v>
                </c:pt>
                <c:pt idx="3">
                  <c:v>79.2</c:v>
                </c:pt>
                <c:pt idx="4">
                  <c:v>83.4</c:v>
                </c:pt>
              </c:numCache>
            </c:numRef>
          </c:val>
          <c:extLst xmlns:c16r2="http://schemas.microsoft.com/office/drawing/2015/06/chart">
            <c:ext xmlns:c16="http://schemas.microsoft.com/office/drawing/2014/chart" uri="{C3380CC4-5D6E-409C-BE32-E72D297353CC}">
              <c16:uniqueId val="{00000000-8204-420D-81F4-F57B0BF9E3AA}"/>
            </c:ext>
          </c:extLst>
        </c:ser>
        <c:dLbls>
          <c:showLegendKey val="0"/>
          <c:showVal val="0"/>
          <c:showCatName val="0"/>
          <c:showSerName val="0"/>
          <c:showPercent val="0"/>
          <c:showBubbleSize val="0"/>
        </c:dLbls>
        <c:gapWidth val="150"/>
        <c:axId val="239031280"/>
        <c:axId val="23903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xmlns:c16r2="http://schemas.microsoft.com/office/drawing/2015/06/chart">
            <c:ext xmlns:c16="http://schemas.microsoft.com/office/drawing/2014/chart" uri="{C3380CC4-5D6E-409C-BE32-E72D297353CC}">
              <c16:uniqueId val="{00000001-8204-420D-81F4-F57B0BF9E3AA}"/>
            </c:ext>
          </c:extLst>
        </c:ser>
        <c:dLbls>
          <c:showLegendKey val="0"/>
          <c:showVal val="0"/>
          <c:showCatName val="0"/>
          <c:showSerName val="0"/>
          <c:showPercent val="0"/>
          <c:showBubbleSize val="0"/>
        </c:dLbls>
        <c:marker val="1"/>
        <c:smooth val="0"/>
        <c:axId val="239031280"/>
        <c:axId val="239031664"/>
      </c:lineChart>
      <c:catAx>
        <c:axId val="239031280"/>
        <c:scaling>
          <c:orientation val="minMax"/>
        </c:scaling>
        <c:delete val="1"/>
        <c:axPos val="b"/>
        <c:numFmt formatCode="General" sourceLinked="1"/>
        <c:majorTickMark val="none"/>
        <c:minorTickMark val="none"/>
        <c:tickLblPos val="none"/>
        <c:crossAx val="239031664"/>
        <c:crosses val="autoZero"/>
        <c:auto val="1"/>
        <c:lblAlgn val="ctr"/>
        <c:lblOffset val="100"/>
        <c:noMultiLvlLbl val="1"/>
      </c:catAx>
      <c:valAx>
        <c:axId val="23903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03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108.7</c:v>
                </c:pt>
                <c:pt idx="1">
                  <c:v>104.8</c:v>
                </c:pt>
                <c:pt idx="2">
                  <c:v>110.6</c:v>
                </c:pt>
                <c:pt idx="3">
                  <c:v>98.7</c:v>
                </c:pt>
                <c:pt idx="4">
                  <c:v>103.5</c:v>
                </c:pt>
              </c:numCache>
            </c:numRef>
          </c:val>
          <c:extLst xmlns:c16r2="http://schemas.microsoft.com/office/drawing/2015/06/chart">
            <c:ext xmlns:c16="http://schemas.microsoft.com/office/drawing/2014/chart" uri="{C3380CC4-5D6E-409C-BE32-E72D297353CC}">
              <c16:uniqueId val="{00000000-80F7-42BF-B154-019ECF0C57CC}"/>
            </c:ext>
          </c:extLst>
        </c:ser>
        <c:dLbls>
          <c:showLegendKey val="0"/>
          <c:showVal val="0"/>
          <c:showCatName val="0"/>
          <c:showSerName val="0"/>
          <c:showPercent val="0"/>
          <c:showBubbleSize val="0"/>
        </c:dLbls>
        <c:gapWidth val="150"/>
        <c:axId val="239089152"/>
        <c:axId val="2390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xmlns:c16r2="http://schemas.microsoft.com/office/drawing/2015/06/chart">
            <c:ext xmlns:c16="http://schemas.microsoft.com/office/drawing/2014/chart" uri="{C3380CC4-5D6E-409C-BE32-E72D297353CC}">
              <c16:uniqueId val="{00000001-80F7-42BF-B154-019ECF0C57CC}"/>
            </c:ext>
          </c:extLst>
        </c:ser>
        <c:dLbls>
          <c:showLegendKey val="0"/>
          <c:showVal val="0"/>
          <c:showCatName val="0"/>
          <c:showSerName val="0"/>
          <c:showPercent val="0"/>
          <c:showBubbleSize val="0"/>
        </c:dLbls>
        <c:marker val="1"/>
        <c:smooth val="0"/>
        <c:axId val="239089152"/>
        <c:axId val="239089536"/>
      </c:lineChart>
      <c:catAx>
        <c:axId val="239089152"/>
        <c:scaling>
          <c:orientation val="minMax"/>
        </c:scaling>
        <c:delete val="1"/>
        <c:axPos val="b"/>
        <c:numFmt formatCode="General" sourceLinked="1"/>
        <c:majorTickMark val="none"/>
        <c:minorTickMark val="none"/>
        <c:tickLblPos val="none"/>
        <c:crossAx val="239089536"/>
        <c:crosses val="autoZero"/>
        <c:auto val="1"/>
        <c:lblAlgn val="ctr"/>
        <c:lblOffset val="100"/>
        <c:noMultiLvlLbl val="1"/>
      </c:catAx>
      <c:valAx>
        <c:axId val="23908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908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69.599999999999994</c:v>
                </c:pt>
                <c:pt idx="1">
                  <c:v>70.8</c:v>
                </c:pt>
                <c:pt idx="2">
                  <c:v>74.099999999999994</c:v>
                </c:pt>
                <c:pt idx="3">
                  <c:v>74.900000000000006</c:v>
                </c:pt>
                <c:pt idx="4">
                  <c:v>76.2</c:v>
                </c:pt>
              </c:numCache>
            </c:numRef>
          </c:val>
          <c:extLst xmlns:c16r2="http://schemas.microsoft.com/office/drawing/2015/06/chart">
            <c:ext xmlns:c16="http://schemas.microsoft.com/office/drawing/2014/chart" uri="{C3380CC4-5D6E-409C-BE32-E72D297353CC}">
              <c16:uniqueId val="{00000000-05DB-46E9-B51B-51019239E220}"/>
            </c:ext>
          </c:extLst>
        </c:ser>
        <c:dLbls>
          <c:showLegendKey val="0"/>
          <c:showVal val="0"/>
          <c:showCatName val="0"/>
          <c:showSerName val="0"/>
          <c:showPercent val="0"/>
          <c:showBubbleSize val="0"/>
        </c:dLbls>
        <c:gapWidth val="150"/>
        <c:axId val="130254352"/>
        <c:axId val="13025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xmlns:c16r2="http://schemas.microsoft.com/office/drawing/2015/06/chart">
            <c:ext xmlns:c16="http://schemas.microsoft.com/office/drawing/2014/chart" uri="{C3380CC4-5D6E-409C-BE32-E72D297353CC}">
              <c16:uniqueId val="{00000001-05DB-46E9-B51B-51019239E220}"/>
            </c:ext>
          </c:extLst>
        </c:ser>
        <c:dLbls>
          <c:showLegendKey val="0"/>
          <c:showVal val="0"/>
          <c:showCatName val="0"/>
          <c:showSerName val="0"/>
          <c:showPercent val="0"/>
          <c:showBubbleSize val="0"/>
        </c:dLbls>
        <c:marker val="1"/>
        <c:smooth val="0"/>
        <c:axId val="130254352"/>
        <c:axId val="130255920"/>
      </c:lineChart>
      <c:catAx>
        <c:axId val="130254352"/>
        <c:scaling>
          <c:orientation val="minMax"/>
        </c:scaling>
        <c:delete val="1"/>
        <c:axPos val="b"/>
        <c:numFmt formatCode="General" sourceLinked="1"/>
        <c:majorTickMark val="none"/>
        <c:minorTickMark val="none"/>
        <c:tickLblPos val="none"/>
        <c:crossAx val="130255920"/>
        <c:crosses val="autoZero"/>
        <c:auto val="1"/>
        <c:lblAlgn val="ctr"/>
        <c:lblOffset val="100"/>
        <c:noMultiLvlLbl val="1"/>
      </c:catAx>
      <c:valAx>
        <c:axId val="13025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25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60.5</c:v>
                </c:pt>
                <c:pt idx="1">
                  <c:v>58.9</c:v>
                </c:pt>
                <c:pt idx="2">
                  <c:v>66.7</c:v>
                </c:pt>
                <c:pt idx="3">
                  <c:v>64.2</c:v>
                </c:pt>
                <c:pt idx="4">
                  <c:v>65</c:v>
                </c:pt>
              </c:numCache>
            </c:numRef>
          </c:val>
          <c:extLst xmlns:c16r2="http://schemas.microsoft.com/office/drawing/2015/06/chart">
            <c:ext xmlns:c16="http://schemas.microsoft.com/office/drawing/2014/chart" uri="{C3380CC4-5D6E-409C-BE32-E72D297353CC}">
              <c16:uniqueId val="{00000000-06E3-49FC-93F7-49BE6E03819F}"/>
            </c:ext>
          </c:extLst>
        </c:ser>
        <c:dLbls>
          <c:showLegendKey val="0"/>
          <c:showVal val="0"/>
          <c:showCatName val="0"/>
          <c:showSerName val="0"/>
          <c:showPercent val="0"/>
          <c:showBubbleSize val="0"/>
        </c:dLbls>
        <c:gapWidth val="150"/>
        <c:axId val="257953752"/>
        <c:axId val="2579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xmlns:c16r2="http://schemas.microsoft.com/office/drawing/2015/06/chart">
            <c:ext xmlns:c16="http://schemas.microsoft.com/office/drawing/2014/chart" uri="{C3380CC4-5D6E-409C-BE32-E72D297353CC}">
              <c16:uniqueId val="{00000001-06E3-49FC-93F7-49BE6E03819F}"/>
            </c:ext>
          </c:extLst>
        </c:ser>
        <c:dLbls>
          <c:showLegendKey val="0"/>
          <c:showVal val="0"/>
          <c:showCatName val="0"/>
          <c:showSerName val="0"/>
          <c:showPercent val="0"/>
          <c:showBubbleSize val="0"/>
        </c:dLbls>
        <c:marker val="1"/>
        <c:smooth val="0"/>
        <c:axId val="257953752"/>
        <c:axId val="257955712"/>
      </c:lineChart>
      <c:catAx>
        <c:axId val="257953752"/>
        <c:scaling>
          <c:orientation val="minMax"/>
        </c:scaling>
        <c:delete val="1"/>
        <c:axPos val="b"/>
        <c:numFmt formatCode="General" sourceLinked="1"/>
        <c:majorTickMark val="none"/>
        <c:minorTickMark val="none"/>
        <c:tickLblPos val="none"/>
        <c:crossAx val="257955712"/>
        <c:crosses val="autoZero"/>
        <c:auto val="1"/>
        <c:lblAlgn val="ctr"/>
        <c:lblOffset val="100"/>
        <c:noMultiLvlLbl val="1"/>
      </c:catAx>
      <c:valAx>
        <c:axId val="25795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5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48993375</c:v>
                </c:pt>
                <c:pt idx="1">
                  <c:v>49671021</c:v>
                </c:pt>
                <c:pt idx="2">
                  <c:v>49754021</c:v>
                </c:pt>
                <c:pt idx="3">
                  <c:v>51110750</c:v>
                </c:pt>
                <c:pt idx="4">
                  <c:v>52286417</c:v>
                </c:pt>
              </c:numCache>
            </c:numRef>
          </c:val>
          <c:extLst xmlns:c16r2="http://schemas.microsoft.com/office/drawing/2015/06/chart">
            <c:ext xmlns:c16="http://schemas.microsoft.com/office/drawing/2014/chart" uri="{C3380CC4-5D6E-409C-BE32-E72D297353CC}">
              <c16:uniqueId val="{00000000-9765-4F08-9108-6FEEEF539411}"/>
            </c:ext>
          </c:extLst>
        </c:ser>
        <c:dLbls>
          <c:showLegendKey val="0"/>
          <c:showVal val="0"/>
          <c:showCatName val="0"/>
          <c:showSerName val="0"/>
          <c:showPercent val="0"/>
          <c:showBubbleSize val="0"/>
        </c:dLbls>
        <c:gapWidth val="150"/>
        <c:axId val="257956888"/>
        <c:axId val="2579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xmlns:c16r2="http://schemas.microsoft.com/office/drawing/2015/06/chart">
            <c:ext xmlns:c16="http://schemas.microsoft.com/office/drawing/2014/chart" uri="{C3380CC4-5D6E-409C-BE32-E72D297353CC}">
              <c16:uniqueId val="{00000001-9765-4F08-9108-6FEEEF539411}"/>
            </c:ext>
          </c:extLst>
        </c:ser>
        <c:dLbls>
          <c:showLegendKey val="0"/>
          <c:showVal val="0"/>
          <c:showCatName val="0"/>
          <c:showSerName val="0"/>
          <c:showPercent val="0"/>
          <c:showBubbleSize val="0"/>
        </c:dLbls>
        <c:marker val="1"/>
        <c:smooth val="0"/>
        <c:axId val="257956888"/>
        <c:axId val="257957280"/>
      </c:lineChart>
      <c:catAx>
        <c:axId val="257956888"/>
        <c:scaling>
          <c:orientation val="minMax"/>
        </c:scaling>
        <c:delete val="1"/>
        <c:axPos val="b"/>
        <c:numFmt formatCode="General" sourceLinked="1"/>
        <c:majorTickMark val="none"/>
        <c:minorTickMark val="none"/>
        <c:tickLblPos val="none"/>
        <c:crossAx val="257957280"/>
        <c:crosses val="autoZero"/>
        <c:auto val="1"/>
        <c:lblAlgn val="ctr"/>
        <c:lblOffset val="100"/>
        <c:noMultiLvlLbl val="1"/>
      </c:catAx>
      <c:valAx>
        <c:axId val="25795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795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15.5</c:v>
                </c:pt>
                <c:pt idx="1">
                  <c:v>15.4</c:v>
                </c:pt>
                <c:pt idx="2">
                  <c:v>14.1</c:v>
                </c:pt>
                <c:pt idx="3">
                  <c:v>16.100000000000001</c:v>
                </c:pt>
                <c:pt idx="4">
                  <c:v>16.7</c:v>
                </c:pt>
              </c:numCache>
            </c:numRef>
          </c:val>
          <c:extLst xmlns:c16r2="http://schemas.microsoft.com/office/drawing/2015/06/chart">
            <c:ext xmlns:c16="http://schemas.microsoft.com/office/drawing/2014/chart" uri="{C3380CC4-5D6E-409C-BE32-E72D297353CC}">
              <c16:uniqueId val="{00000000-D315-4BBD-83DA-9F73D771975C}"/>
            </c:ext>
          </c:extLst>
        </c:ser>
        <c:dLbls>
          <c:showLegendKey val="0"/>
          <c:showVal val="0"/>
          <c:showCatName val="0"/>
          <c:showSerName val="0"/>
          <c:showPercent val="0"/>
          <c:showBubbleSize val="0"/>
        </c:dLbls>
        <c:gapWidth val="150"/>
        <c:axId val="257954536"/>
        <c:axId val="25795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xmlns:c16r2="http://schemas.microsoft.com/office/drawing/2015/06/chart">
            <c:ext xmlns:c16="http://schemas.microsoft.com/office/drawing/2014/chart" uri="{C3380CC4-5D6E-409C-BE32-E72D297353CC}">
              <c16:uniqueId val="{00000001-D315-4BBD-83DA-9F73D771975C}"/>
            </c:ext>
          </c:extLst>
        </c:ser>
        <c:dLbls>
          <c:showLegendKey val="0"/>
          <c:showVal val="0"/>
          <c:showCatName val="0"/>
          <c:showSerName val="0"/>
          <c:showPercent val="0"/>
          <c:showBubbleSize val="0"/>
        </c:dLbls>
        <c:marker val="1"/>
        <c:smooth val="0"/>
        <c:axId val="257954536"/>
        <c:axId val="257954928"/>
      </c:lineChart>
      <c:catAx>
        <c:axId val="257954536"/>
        <c:scaling>
          <c:orientation val="minMax"/>
        </c:scaling>
        <c:delete val="1"/>
        <c:axPos val="b"/>
        <c:numFmt formatCode="General" sourceLinked="1"/>
        <c:majorTickMark val="none"/>
        <c:minorTickMark val="none"/>
        <c:tickLblPos val="none"/>
        <c:crossAx val="257954928"/>
        <c:crosses val="autoZero"/>
        <c:auto val="1"/>
        <c:lblAlgn val="ctr"/>
        <c:lblOffset val="100"/>
        <c:noMultiLvlLbl val="1"/>
      </c:catAx>
      <c:valAx>
        <c:axId val="25795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5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c:v>
                </c:pt>
                <c:pt idx="1">
                  <c:v>70.3</c:v>
                </c:pt>
                <c:pt idx="2">
                  <c:v>66.099999999999994</c:v>
                </c:pt>
                <c:pt idx="3">
                  <c:v>73.400000000000006</c:v>
                </c:pt>
                <c:pt idx="4">
                  <c:v>68.5</c:v>
                </c:pt>
              </c:numCache>
            </c:numRef>
          </c:val>
          <c:extLst xmlns:c16r2="http://schemas.microsoft.com/office/drawing/2015/06/chart">
            <c:ext xmlns:c16="http://schemas.microsoft.com/office/drawing/2014/chart" uri="{C3380CC4-5D6E-409C-BE32-E72D297353CC}">
              <c16:uniqueId val="{00000000-102F-44E4-B8C8-2A31330B9CC2}"/>
            </c:ext>
          </c:extLst>
        </c:ser>
        <c:dLbls>
          <c:showLegendKey val="0"/>
          <c:showVal val="0"/>
          <c:showCatName val="0"/>
          <c:showSerName val="0"/>
          <c:showPercent val="0"/>
          <c:showBubbleSize val="0"/>
        </c:dLbls>
        <c:gapWidth val="150"/>
        <c:axId val="257959632"/>
        <c:axId val="25795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xmlns:c16r2="http://schemas.microsoft.com/office/drawing/2015/06/chart">
            <c:ext xmlns:c16="http://schemas.microsoft.com/office/drawing/2014/chart" uri="{C3380CC4-5D6E-409C-BE32-E72D297353CC}">
              <c16:uniqueId val="{00000001-102F-44E4-B8C8-2A31330B9CC2}"/>
            </c:ext>
          </c:extLst>
        </c:ser>
        <c:dLbls>
          <c:showLegendKey val="0"/>
          <c:showVal val="0"/>
          <c:showCatName val="0"/>
          <c:showSerName val="0"/>
          <c:showPercent val="0"/>
          <c:showBubbleSize val="0"/>
        </c:dLbls>
        <c:marker val="1"/>
        <c:smooth val="0"/>
        <c:axId val="257959632"/>
        <c:axId val="257959240"/>
      </c:lineChart>
      <c:catAx>
        <c:axId val="257959632"/>
        <c:scaling>
          <c:orientation val="minMax"/>
        </c:scaling>
        <c:delete val="1"/>
        <c:axPos val="b"/>
        <c:numFmt formatCode="General" sourceLinked="1"/>
        <c:majorTickMark val="none"/>
        <c:minorTickMark val="none"/>
        <c:tickLblPos val="none"/>
        <c:crossAx val="257959240"/>
        <c:crosses val="autoZero"/>
        <c:auto val="1"/>
        <c:lblAlgn val="ctr"/>
        <c:lblOffset val="100"/>
        <c:noMultiLvlLbl val="1"/>
      </c:catAx>
      <c:valAx>
        <c:axId val="25795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5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10637</c:v>
                </c:pt>
                <c:pt idx="1">
                  <c:v>10303</c:v>
                </c:pt>
                <c:pt idx="2">
                  <c:v>11026</c:v>
                </c:pt>
                <c:pt idx="3">
                  <c:v>11246</c:v>
                </c:pt>
                <c:pt idx="4">
                  <c:v>11071</c:v>
                </c:pt>
              </c:numCache>
            </c:numRef>
          </c:val>
          <c:extLst xmlns:c16r2="http://schemas.microsoft.com/office/drawing/2015/06/chart">
            <c:ext xmlns:c16="http://schemas.microsoft.com/office/drawing/2014/chart" uri="{C3380CC4-5D6E-409C-BE32-E72D297353CC}">
              <c16:uniqueId val="{00000000-D202-49C0-B937-2788EA19AD45}"/>
            </c:ext>
          </c:extLst>
        </c:ser>
        <c:dLbls>
          <c:showLegendKey val="0"/>
          <c:showVal val="0"/>
          <c:showCatName val="0"/>
          <c:showSerName val="0"/>
          <c:showPercent val="0"/>
          <c:showBubbleSize val="0"/>
        </c:dLbls>
        <c:gapWidth val="150"/>
        <c:axId val="257958064"/>
        <c:axId val="25795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xmlns:c16r2="http://schemas.microsoft.com/office/drawing/2015/06/chart">
            <c:ext xmlns:c16="http://schemas.microsoft.com/office/drawing/2014/chart" uri="{C3380CC4-5D6E-409C-BE32-E72D297353CC}">
              <c16:uniqueId val="{00000001-D202-49C0-B937-2788EA19AD45}"/>
            </c:ext>
          </c:extLst>
        </c:ser>
        <c:dLbls>
          <c:showLegendKey val="0"/>
          <c:showVal val="0"/>
          <c:showCatName val="0"/>
          <c:showSerName val="0"/>
          <c:showPercent val="0"/>
          <c:showBubbleSize val="0"/>
        </c:dLbls>
        <c:marker val="1"/>
        <c:smooth val="0"/>
        <c:axId val="257958064"/>
        <c:axId val="257958456"/>
      </c:lineChart>
      <c:catAx>
        <c:axId val="257958064"/>
        <c:scaling>
          <c:orientation val="minMax"/>
        </c:scaling>
        <c:delete val="1"/>
        <c:axPos val="b"/>
        <c:numFmt formatCode="General" sourceLinked="1"/>
        <c:majorTickMark val="none"/>
        <c:minorTickMark val="none"/>
        <c:tickLblPos val="none"/>
        <c:crossAx val="257958456"/>
        <c:crosses val="autoZero"/>
        <c:auto val="1"/>
        <c:lblAlgn val="ctr"/>
        <c:lblOffset val="100"/>
        <c:noMultiLvlLbl val="1"/>
      </c:catAx>
      <c:valAx>
        <c:axId val="257958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795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27439</c:v>
                </c:pt>
                <c:pt idx="1">
                  <c:v>29116</c:v>
                </c:pt>
                <c:pt idx="2">
                  <c:v>28677</c:v>
                </c:pt>
                <c:pt idx="3">
                  <c:v>30006</c:v>
                </c:pt>
                <c:pt idx="4">
                  <c:v>33277</c:v>
                </c:pt>
              </c:numCache>
            </c:numRef>
          </c:val>
          <c:extLst xmlns:c16r2="http://schemas.microsoft.com/office/drawing/2015/06/chart">
            <c:ext xmlns:c16="http://schemas.microsoft.com/office/drawing/2014/chart" uri="{C3380CC4-5D6E-409C-BE32-E72D297353CC}">
              <c16:uniqueId val="{00000000-72D1-4132-8E53-A29FD633F622}"/>
            </c:ext>
          </c:extLst>
        </c:ser>
        <c:dLbls>
          <c:showLegendKey val="0"/>
          <c:showVal val="0"/>
          <c:showCatName val="0"/>
          <c:showSerName val="0"/>
          <c:showPercent val="0"/>
          <c:showBubbleSize val="0"/>
        </c:dLbls>
        <c:gapWidth val="150"/>
        <c:axId val="257956496"/>
        <c:axId val="2579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xmlns:c16r2="http://schemas.microsoft.com/office/drawing/2015/06/chart">
            <c:ext xmlns:c16="http://schemas.microsoft.com/office/drawing/2014/chart" uri="{C3380CC4-5D6E-409C-BE32-E72D297353CC}">
              <c16:uniqueId val="{00000001-72D1-4132-8E53-A29FD633F622}"/>
            </c:ext>
          </c:extLst>
        </c:ser>
        <c:dLbls>
          <c:showLegendKey val="0"/>
          <c:showVal val="0"/>
          <c:showCatName val="0"/>
          <c:showSerName val="0"/>
          <c:showPercent val="0"/>
          <c:showBubbleSize val="0"/>
        </c:dLbls>
        <c:marker val="1"/>
        <c:smooth val="0"/>
        <c:axId val="257956496"/>
        <c:axId val="257958848"/>
      </c:lineChart>
      <c:catAx>
        <c:axId val="257956496"/>
        <c:scaling>
          <c:orientation val="minMax"/>
        </c:scaling>
        <c:delete val="1"/>
        <c:axPos val="b"/>
        <c:numFmt formatCode="General" sourceLinked="1"/>
        <c:majorTickMark val="none"/>
        <c:minorTickMark val="none"/>
        <c:tickLblPos val="none"/>
        <c:crossAx val="257958848"/>
        <c:crosses val="autoZero"/>
        <c:auto val="1"/>
        <c:lblAlgn val="ctr"/>
        <c:lblOffset val="100"/>
        <c:noMultiLvlLbl val="1"/>
      </c:catAx>
      <c:valAx>
        <c:axId val="257958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795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0B-4A74-96B3-6F21DFB1A4B3}"/>
            </c:ext>
          </c:extLst>
        </c:ser>
        <c:dLbls>
          <c:showLegendKey val="0"/>
          <c:showVal val="0"/>
          <c:showCatName val="0"/>
          <c:showSerName val="0"/>
          <c:showPercent val="0"/>
          <c:showBubbleSize val="0"/>
        </c:dLbls>
        <c:gapWidth val="150"/>
        <c:axId val="257960024"/>
        <c:axId val="2579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xmlns:c16r2="http://schemas.microsoft.com/office/drawing/2015/06/chart">
            <c:ext xmlns:c16="http://schemas.microsoft.com/office/drawing/2014/chart" uri="{C3380CC4-5D6E-409C-BE32-E72D297353CC}">
              <c16:uniqueId val="{00000001-310B-4A74-96B3-6F21DFB1A4B3}"/>
            </c:ext>
          </c:extLst>
        </c:ser>
        <c:dLbls>
          <c:showLegendKey val="0"/>
          <c:showVal val="0"/>
          <c:showCatName val="0"/>
          <c:showSerName val="0"/>
          <c:showPercent val="0"/>
          <c:showBubbleSize val="0"/>
        </c:dLbls>
        <c:marker val="1"/>
        <c:smooth val="0"/>
        <c:axId val="257960024"/>
        <c:axId val="257960416"/>
      </c:lineChart>
      <c:catAx>
        <c:axId val="257960024"/>
        <c:scaling>
          <c:orientation val="minMax"/>
        </c:scaling>
        <c:delete val="1"/>
        <c:axPos val="b"/>
        <c:numFmt formatCode="General" sourceLinked="1"/>
        <c:majorTickMark val="none"/>
        <c:minorTickMark val="none"/>
        <c:tickLblPos val="none"/>
        <c:crossAx val="257960416"/>
        <c:crosses val="autoZero"/>
        <c:auto val="1"/>
        <c:lblAlgn val="ctr"/>
        <c:lblOffset val="100"/>
        <c:noMultiLvlLbl val="1"/>
      </c:catAx>
      <c:valAx>
        <c:axId val="25796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6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R86" sqref="NR86"/>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青森県一部事務組合下北医療センター　国保大間病院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8" t="s">
        <v>183</v>
      </c>
      <c r="NK22" s="119"/>
      <c r="NL22" s="119"/>
      <c r="NM22" s="119"/>
      <c r="NN22" s="119"/>
      <c r="NO22" s="119"/>
      <c r="NP22" s="119"/>
      <c r="NQ22" s="119"/>
      <c r="NR22" s="119"/>
      <c r="NS22" s="119"/>
      <c r="NT22" s="119"/>
      <c r="NU22" s="119"/>
      <c r="NV22" s="119"/>
      <c r="NW22" s="119"/>
      <c r="NX22" s="120"/>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1"/>
      <c r="NK23" s="122"/>
      <c r="NL23" s="122"/>
      <c r="NM23" s="122"/>
      <c r="NN23" s="122"/>
      <c r="NO23" s="122"/>
      <c r="NP23" s="122"/>
      <c r="NQ23" s="122"/>
      <c r="NR23" s="122"/>
      <c r="NS23" s="122"/>
      <c r="NT23" s="122"/>
      <c r="NU23" s="122"/>
      <c r="NV23" s="122"/>
      <c r="NW23" s="122"/>
      <c r="NX23" s="12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1"/>
      <c r="NK24" s="122"/>
      <c r="NL24" s="122"/>
      <c r="NM24" s="122"/>
      <c r="NN24" s="122"/>
      <c r="NO24" s="122"/>
      <c r="NP24" s="122"/>
      <c r="NQ24" s="122"/>
      <c r="NR24" s="122"/>
      <c r="NS24" s="122"/>
      <c r="NT24" s="122"/>
      <c r="NU24" s="122"/>
      <c r="NV24" s="122"/>
      <c r="NW24" s="122"/>
      <c r="NX24" s="12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1"/>
      <c r="NK25" s="122"/>
      <c r="NL25" s="122"/>
      <c r="NM25" s="122"/>
      <c r="NN25" s="122"/>
      <c r="NO25" s="122"/>
      <c r="NP25" s="122"/>
      <c r="NQ25" s="122"/>
      <c r="NR25" s="122"/>
      <c r="NS25" s="122"/>
      <c r="NT25" s="122"/>
      <c r="NU25" s="122"/>
      <c r="NV25" s="122"/>
      <c r="NW25" s="122"/>
      <c r="NX25" s="12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1"/>
      <c r="NK26" s="122"/>
      <c r="NL26" s="122"/>
      <c r="NM26" s="122"/>
      <c r="NN26" s="122"/>
      <c r="NO26" s="122"/>
      <c r="NP26" s="122"/>
      <c r="NQ26" s="122"/>
      <c r="NR26" s="122"/>
      <c r="NS26" s="122"/>
      <c r="NT26" s="122"/>
      <c r="NU26" s="122"/>
      <c r="NV26" s="122"/>
      <c r="NW26" s="122"/>
      <c r="NX26" s="12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1"/>
      <c r="NK27" s="122"/>
      <c r="NL27" s="122"/>
      <c r="NM27" s="122"/>
      <c r="NN27" s="122"/>
      <c r="NO27" s="122"/>
      <c r="NP27" s="122"/>
      <c r="NQ27" s="122"/>
      <c r="NR27" s="122"/>
      <c r="NS27" s="122"/>
      <c r="NT27" s="122"/>
      <c r="NU27" s="122"/>
      <c r="NV27" s="122"/>
      <c r="NW27" s="122"/>
      <c r="NX27" s="12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1"/>
      <c r="NK28" s="122"/>
      <c r="NL28" s="122"/>
      <c r="NM28" s="122"/>
      <c r="NN28" s="122"/>
      <c r="NO28" s="122"/>
      <c r="NP28" s="122"/>
      <c r="NQ28" s="122"/>
      <c r="NR28" s="122"/>
      <c r="NS28" s="122"/>
      <c r="NT28" s="122"/>
      <c r="NU28" s="122"/>
      <c r="NV28" s="122"/>
      <c r="NW28" s="122"/>
      <c r="NX28" s="12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1"/>
      <c r="NK29" s="122"/>
      <c r="NL29" s="122"/>
      <c r="NM29" s="122"/>
      <c r="NN29" s="122"/>
      <c r="NO29" s="122"/>
      <c r="NP29" s="122"/>
      <c r="NQ29" s="122"/>
      <c r="NR29" s="122"/>
      <c r="NS29" s="122"/>
      <c r="NT29" s="122"/>
      <c r="NU29" s="122"/>
      <c r="NV29" s="122"/>
      <c r="NW29" s="122"/>
      <c r="NX29" s="12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1"/>
      <c r="NK30" s="122"/>
      <c r="NL30" s="122"/>
      <c r="NM30" s="122"/>
      <c r="NN30" s="122"/>
      <c r="NO30" s="122"/>
      <c r="NP30" s="122"/>
      <c r="NQ30" s="122"/>
      <c r="NR30" s="122"/>
      <c r="NS30" s="122"/>
      <c r="NT30" s="122"/>
      <c r="NU30" s="122"/>
      <c r="NV30" s="122"/>
      <c r="NW30" s="122"/>
      <c r="NX30" s="12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1"/>
      <c r="NK31" s="122"/>
      <c r="NL31" s="122"/>
      <c r="NM31" s="122"/>
      <c r="NN31" s="122"/>
      <c r="NO31" s="122"/>
      <c r="NP31" s="122"/>
      <c r="NQ31" s="122"/>
      <c r="NR31" s="122"/>
      <c r="NS31" s="122"/>
      <c r="NT31" s="122"/>
      <c r="NU31" s="122"/>
      <c r="NV31" s="122"/>
      <c r="NW31" s="122"/>
      <c r="NX31" s="123"/>
      <c r="OC31" s="16" t="s">
        <v>56</v>
      </c>
    </row>
    <row r="32" spans="1:393" ht="13.5" customHeight="1">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21"/>
      <c r="NK32" s="122"/>
      <c r="NL32" s="122"/>
      <c r="NM32" s="122"/>
      <c r="NN32" s="122"/>
      <c r="NO32" s="122"/>
      <c r="NP32" s="122"/>
      <c r="NQ32" s="122"/>
      <c r="NR32" s="122"/>
      <c r="NS32" s="122"/>
      <c r="NT32" s="122"/>
      <c r="NU32" s="122"/>
      <c r="NV32" s="122"/>
      <c r="NW32" s="122"/>
      <c r="NX32" s="123"/>
      <c r="OC32" s="16" t="s">
        <v>57</v>
      </c>
    </row>
    <row r="33" spans="1:393" ht="13.5" customHeight="1">
      <c r="A33" s="2"/>
      <c r="B33" s="14"/>
      <c r="D33" s="2"/>
      <c r="E33" s="2"/>
      <c r="F33" s="2"/>
      <c r="G33" s="127" t="s">
        <v>58</v>
      </c>
      <c r="H33" s="127"/>
      <c r="I33" s="127"/>
      <c r="J33" s="127"/>
      <c r="K33" s="127"/>
      <c r="L33" s="127"/>
      <c r="M33" s="127"/>
      <c r="N33" s="127"/>
      <c r="O33" s="127"/>
      <c r="P33" s="128">
        <f>データ!AI7</f>
        <v>108.7</v>
      </c>
      <c r="Q33" s="129"/>
      <c r="R33" s="129"/>
      <c r="S33" s="129"/>
      <c r="T33" s="129"/>
      <c r="U33" s="129"/>
      <c r="V33" s="129"/>
      <c r="W33" s="129"/>
      <c r="X33" s="129"/>
      <c r="Y33" s="129"/>
      <c r="Z33" s="129"/>
      <c r="AA33" s="129"/>
      <c r="AB33" s="129"/>
      <c r="AC33" s="129"/>
      <c r="AD33" s="130"/>
      <c r="AE33" s="128">
        <f>データ!AJ7</f>
        <v>104.8</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98.7</v>
      </c>
      <c r="BJ33" s="129"/>
      <c r="BK33" s="129"/>
      <c r="BL33" s="129"/>
      <c r="BM33" s="129"/>
      <c r="BN33" s="129"/>
      <c r="BO33" s="129"/>
      <c r="BP33" s="129"/>
      <c r="BQ33" s="129"/>
      <c r="BR33" s="129"/>
      <c r="BS33" s="129"/>
      <c r="BT33" s="129"/>
      <c r="BU33" s="129"/>
      <c r="BV33" s="129"/>
      <c r="BW33" s="130"/>
      <c r="BX33" s="128">
        <f>データ!AM7</f>
        <v>103.5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89.5</v>
      </c>
      <c r="DE33" s="129"/>
      <c r="DF33" s="129"/>
      <c r="DG33" s="129"/>
      <c r="DH33" s="129"/>
      <c r="DI33" s="129"/>
      <c r="DJ33" s="129"/>
      <c r="DK33" s="129"/>
      <c r="DL33" s="129"/>
      <c r="DM33" s="129"/>
      <c r="DN33" s="129"/>
      <c r="DO33" s="129"/>
      <c r="DP33" s="129"/>
      <c r="DQ33" s="129"/>
      <c r="DR33" s="130"/>
      <c r="DS33" s="128">
        <f>データ!AU7</f>
        <v>79.3</v>
      </c>
      <c r="DT33" s="129"/>
      <c r="DU33" s="129"/>
      <c r="DV33" s="129"/>
      <c r="DW33" s="129"/>
      <c r="DX33" s="129"/>
      <c r="DY33" s="129"/>
      <c r="DZ33" s="129"/>
      <c r="EA33" s="129"/>
      <c r="EB33" s="129"/>
      <c r="EC33" s="129"/>
      <c r="ED33" s="129"/>
      <c r="EE33" s="129"/>
      <c r="EF33" s="129"/>
      <c r="EG33" s="130"/>
      <c r="EH33" s="128">
        <f>データ!AV7</f>
        <v>84.6</v>
      </c>
      <c r="EI33" s="129"/>
      <c r="EJ33" s="129"/>
      <c r="EK33" s="129"/>
      <c r="EL33" s="129"/>
      <c r="EM33" s="129"/>
      <c r="EN33" s="129"/>
      <c r="EO33" s="129"/>
      <c r="EP33" s="129"/>
      <c r="EQ33" s="129"/>
      <c r="ER33" s="129"/>
      <c r="ES33" s="129"/>
      <c r="ET33" s="129"/>
      <c r="EU33" s="129"/>
      <c r="EV33" s="130"/>
      <c r="EW33" s="128">
        <f>データ!AW7</f>
        <v>79.2</v>
      </c>
      <c r="EX33" s="129"/>
      <c r="EY33" s="129"/>
      <c r="EZ33" s="129"/>
      <c r="FA33" s="129"/>
      <c r="FB33" s="129"/>
      <c r="FC33" s="129"/>
      <c r="FD33" s="129"/>
      <c r="FE33" s="129"/>
      <c r="FF33" s="129"/>
      <c r="FG33" s="129"/>
      <c r="FH33" s="129"/>
      <c r="FI33" s="129"/>
      <c r="FJ33" s="129"/>
      <c r="FK33" s="130"/>
      <c r="FL33" s="128">
        <f>データ!AX7</f>
        <v>83.4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84.5</v>
      </c>
      <c r="GS33" s="129"/>
      <c r="GT33" s="129"/>
      <c r="GU33" s="129"/>
      <c r="GV33" s="129"/>
      <c r="GW33" s="129"/>
      <c r="GX33" s="129"/>
      <c r="GY33" s="129"/>
      <c r="GZ33" s="129"/>
      <c r="HA33" s="129"/>
      <c r="HB33" s="129"/>
      <c r="HC33" s="129"/>
      <c r="HD33" s="129"/>
      <c r="HE33" s="129"/>
      <c r="HF33" s="130"/>
      <c r="HG33" s="128">
        <f>データ!BF7</f>
        <v>74.400000000000006</v>
      </c>
      <c r="HH33" s="129"/>
      <c r="HI33" s="129"/>
      <c r="HJ33" s="129"/>
      <c r="HK33" s="129"/>
      <c r="HL33" s="129"/>
      <c r="HM33" s="129"/>
      <c r="HN33" s="129"/>
      <c r="HO33" s="129"/>
      <c r="HP33" s="129"/>
      <c r="HQ33" s="129"/>
      <c r="HR33" s="129"/>
      <c r="HS33" s="129"/>
      <c r="HT33" s="129"/>
      <c r="HU33" s="130"/>
      <c r="HV33" s="128">
        <f>データ!BG7</f>
        <v>79.900000000000006</v>
      </c>
      <c r="HW33" s="129"/>
      <c r="HX33" s="129"/>
      <c r="HY33" s="129"/>
      <c r="HZ33" s="129"/>
      <c r="IA33" s="129"/>
      <c r="IB33" s="129"/>
      <c r="IC33" s="129"/>
      <c r="ID33" s="129"/>
      <c r="IE33" s="129"/>
      <c r="IF33" s="129"/>
      <c r="IG33" s="129"/>
      <c r="IH33" s="129"/>
      <c r="II33" s="129"/>
      <c r="IJ33" s="130"/>
      <c r="IK33" s="128">
        <f>データ!BH7</f>
        <v>74.5</v>
      </c>
      <c r="IL33" s="129"/>
      <c r="IM33" s="129"/>
      <c r="IN33" s="129"/>
      <c r="IO33" s="129"/>
      <c r="IP33" s="129"/>
      <c r="IQ33" s="129"/>
      <c r="IR33" s="129"/>
      <c r="IS33" s="129"/>
      <c r="IT33" s="129"/>
      <c r="IU33" s="129"/>
      <c r="IV33" s="129"/>
      <c r="IW33" s="129"/>
      <c r="IX33" s="129"/>
      <c r="IY33" s="130"/>
      <c r="IZ33" s="128">
        <f>データ!BI7</f>
        <v>78.8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69.5</v>
      </c>
      <c r="KG33" s="129"/>
      <c r="KH33" s="129"/>
      <c r="KI33" s="129"/>
      <c r="KJ33" s="129"/>
      <c r="KK33" s="129"/>
      <c r="KL33" s="129"/>
      <c r="KM33" s="129"/>
      <c r="KN33" s="129"/>
      <c r="KO33" s="129"/>
      <c r="KP33" s="129"/>
      <c r="KQ33" s="129"/>
      <c r="KR33" s="129"/>
      <c r="KS33" s="129"/>
      <c r="KT33" s="130"/>
      <c r="KU33" s="128">
        <f>データ!BQ7</f>
        <v>56.9</v>
      </c>
      <c r="KV33" s="129"/>
      <c r="KW33" s="129"/>
      <c r="KX33" s="129"/>
      <c r="KY33" s="129"/>
      <c r="KZ33" s="129"/>
      <c r="LA33" s="129"/>
      <c r="LB33" s="129"/>
      <c r="LC33" s="129"/>
      <c r="LD33" s="129"/>
      <c r="LE33" s="129"/>
      <c r="LF33" s="129"/>
      <c r="LG33" s="129"/>
      <c r="LH33" s="129"/>
      <c r="LI33" s="130"/>
      <c r="LJ33" s="128">
        <f>データ!BR7</f>
        <v>62.2</v>
      </c>
      <c r="LK33" s="129"/>
      <c r="LL33" s="129"/>
      <c r="LM33" s="129"/>
      <c r="LN33" s="129"/>
      <c r="LO33" s="129"/>
      <c r="LP33" s="129"/>
      <c r="LQ33" s="129"/>
      <c r="LR33" s="129"/>
      <c r="LS33" s="129"/>
      <c r="LT33" s="129"/>
      <c r="LU33" s="129"/>
      <c r="LV33" s="129"/>
      <c r="LW33" s="129"/>
      <c r="LX33" s="130"/>
      <c r="LY33" s="128">
        <f>データ!BS7</f>
        <v>53</v>
      </c>
      <c r="LZ33" s="129"/>
      <c r="MA33" s="129"/>
      <c r="MB33" s="129"/>
      <c r="MC33" s="129"/>
      <c r="MD33" s="129"/>
      <c r="ME33" s="129"/>
      <c r="MF33" s="129"/>
      <c r="MG33" s="129"/>
      <c r="MH33" s="129"/>
      <c r="MI33" s="129"/>
      <c r="MJ33" s="129"/>
      <c r="MK33" s="129"/>
      <c r="ML33" s="129"/>
      <c r="MM33" s="130"/>
      <c r="MN33" s="128">
        <f>データ!BT7</f>
        <v>62.1</v>
      </c>
      <c r="MO33" s="129"/>
      <c r="MP33" s="129"/>
      <c r="MQ33" s="129"/>
      <c r="MR33" s="129"/>
      <c r="MS33" s="129"/>
      <c r="MT33" s="129"/>
      <c r="MU33" s="129"/>
      <c r="MV33" s="129"/>
      <c r="MW33" s="129"/>
      <c r="MX33" s="129"/>
      <c r="MY33" s="129"/>
      <c r="MZ33" s="129"/>
      <c r="NA33" s="129"/>
      <c r="NB33" s="130"/>
      <c r="ND33" s="2"/>
      <c r="NE33" s="2"/>
      <c r="NF33" s="2"/>
      <c r="NG33" s="2"/>
      <c r="NH33" s="15"/>
      <c r="NI33" s="2"/>
      <c r="NJ33" s="121"/>
      <c r="NK33" s="122"/>
      <c r="NL33" s="122"/>
      <c r="NM33" s="122"/>
      <c r="NN33" s="122"/>
      <c r="NO33" s="122"/>
      <c r="NP33" s="122"/>
      <c r="NQ33" s="122"/>
      <c r="NR33" s="122"/>
      <c r="NS33" s="122"/>
      <c r="NT33" s="122"/>
      <c r="NU33" s="122"/>
      <c r="NV33" s="122"/>
      <c r="NW33" s="122"/>
      <c r="NX33" s="123"/>
      <c r="OC33" s="16" t="s">
        <v>59</v>
      </c>
    </row>
    <row r="34" spans="1:393" ht="13.5" customHeight="1">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4"/>
      <c r="NK34" s="125"/>
      <c r="NL34" s="125"/>
      <c r="NM34" s="125"/>
      <c r="NN34" s="125"/>
      <c r="NO34" s="125"/>
      <c r="NP34" s="125"/>
      <c r="NQ34" s="125"/>
      <c r="NR34" s="125"/>
      <c r="NS34" s="125"/>
      <c r="NT34" s="125"/>
      <c r="NU34" s="125"/>
      <c r="NV34" s="125"/>
      <c r="NW34" s="125"/>
      <c r="NX34" s="12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27439</v>
      </c>
      <c r="Q55" s="144"/>
      <c r="R55" s="144"/>
      <c r="S55" s="144"/>
      <c r="T55" s="144"/>
      <c r="U55" s="144"/>
      <c r="V55" s="144"/>
      <c r="W55" s="144"/>
      <c r="X55" s="144"/>
      <c r="Y55" s="144"/>
      <c r="Z55" s="144"/>
      <c r="AA55" s="144"/>
      <c r="AB55" s="144"/>
      <c r="AC55" s="144"/>
      <c r="AD55" s="145"/>
      <c r="AE55" s="143">
        <f>データ!CB7</f>
        <v>29116</v>
      </c>
      <c r="AF55" s="144"/>
      <c r="AG55" s="144"/>
      <c r="AH55" s="144"/>
      <c r="AI55" s="144"/>
      <c r="AJ55" s="144"/>
      <c r="AK55" s="144"/>
      <c r="AL55" s="144"/>
      <c r="AM55" s="144"/>
      <c r="AN55" s="144"/>
      <c r="AO55" s="144"/>
      <c r="AP55" s="144"/>
      <c r="AQ55" s="144"/>
      <c r="AR55" s="144"/>
      <c r="AS55" s="145"/>
      <c r="AT55" s="143">
        <f>データ!CC7</f>
        <v>28677</v>
      </c>
      <c r="AU55" s="144"/>
      <c r="AV55" s="144"/>
      <c r="AW55" s="144"/>
      <c r="AX55" s="144"/>
      <c r="AY55" s="144"/>
      <c r="AZ55" s="144"/>
      <c r="BA55" s="144"/>
      <c r="BB55" s="144"/>
      <c r="BC55" s="144"/>
      <c r="BD55" s="144"/>
      <c r="BE55" s="144"/>
      <c r="BF55" s="144"/>
      <c r="BG55" s="144"/>
      <c r="BH55" s="145"/>
      <c r="BI55" s="143">
        <f>データ!CD7</f>
        <v>30006</v>
      </c>
      <c r="BJ55" s="144"/>
      <c r="BK55" s="144"/>
      <c r="BL55" s="144"/>
      <c r="BM55" s="144"/>
      <c r="BN55" s="144"/>
      <c r="BO55" s="144"/>
      <c r="BP55" s="144"/>
      <c r="BQ55" s="144"/>
      <c r="BR55" s="144"/>
      <c r="BS55" s="144"/>
      <c r="BT55" s="144"/>
      <c r="BU55" s="144"/>
      <c r="BV55" s="144"/>
      <c r="BW55" s="145"/>
      <c r="BX55" s="143">
        <f>データ!CE7</f>
        <v>33277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10637</v>
      </c>
      <c r="DE55" s="144"/>
      <c r="DF55" s="144"/>
      <c r="DG55" s="144"/>
      <c r="DH55" s="144"/>
      <c r="DI55" s="144"/>
      <c r="DJ55" s="144"/>
      <c r="DK55" s="144"/>
      <c r="DL55" s="144"/>
      <c r="DM55" s="144"/>
      <c r="DN55" s="144"/>
      <c r="DO55" s="144"/>
      <c r="DP55" s="144"/>
      <c r="DQ55" s="144"/>
      <c r="DR55" s="145"/>
      <c r="DS55" s="143">
        <f>データ!CM7</f>
        <v>10303</v>
      </c>
      <c r="DT55" s="144"/>
      <c r="DU55" s="144"/>
      <c r="DV55" s="144"/>
      <c r="DW55" s="144"/>
      <c r="DX55" s="144"/>
      <c r="DY55" s="144"/>
      <c r="DZ55" s="144"/>
      <c r="EA55" s="144"/>
      <c r="EB55" s="144"/>
      <c r="EC55" s="144"/>
      <c r="ED55" s="144"/>
      <c r="EE55" s="144"/>
      <c r="EF55" s="144"/>
      <c r="EG55" s="145"/>
      <c r="EH55" s="143">
        <f>データ!CN7</f>
        <v>11026</v>
      </c>
      <c r="EI55" s="144"/>
      <c r="EJ55" s="144"/>
      <c r="EK55" s="144"/>
      <c r="EL55" s="144"/>
      <c r="EM55" s="144"/>
      <c r="EN55" s="144"/>
      <c r="EO55" s="144"/>
      <c r="EP55" s="144"/>
      <c r="EQ55" s="144"/>
      <c r="ER55" s="144"/>
      <c r="ES55" s="144"/>
      <c r="ET55" s="144"/>
      <c r="EU55" s="144"/>
      <c r="EV55" s="145"/>
      <c r="EW55" s="143">
        <f>データ!CO7</f>
        <v>11246</v>
      </c>
      <c r="EX55" s="144"/>
      <c r="EY55" s="144"/>
      <c r="EZ55" s="144"/>
      <c r="FA55" s="144"/>
      <c r="FB55" s="144"/>
      <c r="FC55" s="144"/>
      <c r="FD55" s="144"/>
      <c r="FE55" s="144"/>
      <c r="FF55" s="144"/>
      <c r="FG55" s="144"/>
      <c r="FH55" s="144"/>
      <c r="FI55" s="144"/>
      <c r="FJ55" s="144"/>
      <c r="FK55" s="145"/>
      <c r="FL55" s="143">
        <f>データ!CP7</f>
        <v>11071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64</v>
      </c>
      <c r="GS55" s="129"/>
      <c r="GT55" s="129"/>
      <c r="GU55" s="129"/>
      <c r="GV55" s="129"/>
      <c r="GW55" s="129"/>
      <c r="GX55" s="129"/>
      <c r="GY55" s="129"/>
      <c r="GZ55" s="129"/>
      <c r="HA55" s="129"/>
      <c r="HB55" s="129"/>
      <c r="HC55" s="129"/>
      <c r="HD55" s="129"/>
      <c r="HE55" s="129"/>
      <c r="HF55" s="130"/>
      <c r="HG55" s="128">
        <f>データ!CX7</f>
        <v>70.3</v>
      </c>
      <c r="HH55" s="129"/>
      <c r="HI55" s="129"/>
      <c r="HJ55" s="129"/>
      <c r="HK55" s="129"/>
      <c r="HL55" s="129"/>
      <c r="HM55" s="129"/>
      <c r="HN55" s="129"/>
      <c r="HO55" s="129"/>
      <c r="HP55" s="129"/>
      <c r="HQ55" s="129"/>
      <c r="HR55" s="129"/>
      <c r="HS55" s="129"/>
      <c r="HT55" s="129"/>
      <c r="HU55" s="130"/>
      <c r="HV55" s="128">
        <f>データ!CY7</f>
        <v>66.099999999999994</v>
      </c>
      <c r="HW55" s="129"/>
      <c r="HX55" s="129"/>
      <c r="HY55" s="129"/>
      <c r="HZ55" s="129"/>
      <c r="IA55" s="129"/>
      <c r="IB55" s="129"/>
      <c r="IC55" s="129"/>
      <c r="ID55" s="129"/>
      <c r="IE55" s="129"/>
      <c r="IF55" s="129"/>
      <c r="IG55" s="129"/>
      <c r="IH55" s="129"/>
      <c r="II55" s="129"/>
      <c r="IJ55" s="130"/>
      <c r="IK55" s="128">
        <f>データ!CZ7</f>
        <v>73.400000000000006</v>
      </c>
      <c r="IL55" s="129"/>
      <c r="IM55" s="129"/>
      <c r="IN55" s="129"/>
      <c r="IO55" s="129"/>
      <c r="IP55" s="129"/>
      <c r="IQ55" s="129"/>
      <c r="IR55" s="129"/>
      <c r="IS55" s="129"/>
      <c r="IT55" s="129"/>
      <c r="IU55" s="129"/>
      <c r="IV55" s="129"/>
      <c r="IW55" s="129"/>
      <c r="IX55" s="129"/>
      <c r="IY55" s="130"/>
      <c r="IZ55" s="128">
        <f>データ!DA7</f>
        <v>68.5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15.5</v>
      </c>
      <c r="KG55" s="129"/>
      <c r="KH55" s="129"/>
      <c r="KI55" s="129"/>
      <c r="KJ55" s="129"/>
      <c r="KK55" s="129"/>
      <c r="KL55" s="129"/>
      <c r="KM55" s="129"/>
      <c r="KN55" s="129"/>
      <c r="KO55" s="129"/>
      <c r="KP55" s="129"/>
      <c r="KQ55" s="129"/>
      <c r="KR55" s="129"/>
      <c r="KS55" s="129"/>
      <c r="KT55" s="130"/>
      <c r="KU55" s="128">
        <f>データ!DI7</f>
        <v>15.4</v>
      </c>
      <c r="KV55" s="129"/>
      <c r="KW55" s="129"/>
      <c r="KX55" s="129"/>
      <c r="KY55" s="129"/>
      <c r="KZ55" s="129"/>
      <c r="LA55" s="129"/>
      <c r="LB55" s="129"/>
      <c r="LC55" s="129"/>
      <c r="LD55" s="129"/>
      <c r="LE55" s="129"/>
      <c r="LF55" s="129"/>
      <c r="LG55" s="129"/>
      <c r="LH55" s="129"/>
      <c r="LI55" s="130"/>
      <c r="LJ55" s="128">
        <f>データ!DJ7</f>
        <v>14.1</v>
      </c>
      <c r="LK55" s="129"/>
      <c r="LL55" s="129"/>
      <c r="LM55" s="129"/>
      <c r="LN55" s="129"/>
      <c r="LO55" s="129"/>
      <c r="LP55" s="129"/>
      <c r="LQ55" s="129"/>
      <c r="LR55" s="129"/>
      <c r="LS55" s="129"/>
      <c r="LT55" s="129"/>
      <c r="LU55" s="129"/>
      <c r="LV55" s="129"/>
      <c r="LW55" s="129"/>
      <c r="LX55" s="130"/>
      <c r="LY55" s="128">
        <f>データ!DK7</f>
        <v>16.100000000000001</v>
      </c>
      <c r="LZ55" s="129"/>
      <c r="MA55" s="129"/>
      <c r="MB55" s="129"/>
      <c r="MC55" s="129"/>
      <c r="MD55" s="129"/>
      <c r="ME55" s="129"/>
      <c r="MF55" s="129"/>
      <c r="MG55" s="129"/>
      <c r="MH55" s="129"/>
      <c r="MI55" s="129"/>
      <c r="MJ55" s="129"/>
      <c r="MK55" s="129"/>
      <c r="ML55" s="129"/>
      <c r="MM55" s="130"/>
      <c r="MN55" s="128">
        <f>データ!DL7</f>
        <v>16.7</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27761</v>
      </c>
      <c r="Q56" s="144"/>
      <c r="R56" s="144"/>
      <c r="S56" s="144"/>
      <c r="T56" s="144"/>
      <c r="U56" s="144"/>
      <c r="V56" s="144"/>
      <c r="W56" s="144"/>
      <c r="X56" s="144"/>
      <c r="Y56" s="144"/>
      <c r="Z56" s="144"/>
      <c r="AA56" s="144"/>
      <c r="AB56" s="144"/>
      <c r="AC56" s="144"/>
      <c r="AD56" s="145"/>
      <c r="AE56" s="143">
        <f>データ!CG7</f>
        <v>29162</v>
      </c>
      <c r="AF56" s="144"/>
      <c r="AG56" s="144"/>
      <c r="AH56" s="144"/>
      <c r="AI56" s="144"/>
      <c r="AJ56" s="144"/>
      <c r="AK56" s="144"/>
      <c r="AL56" s="144"/>
      <c r="AM56" s="144"/>
      <c r="AN56" s="144"/>
      <c r="AO56" s="144"/>
      <c r="AP56" s="144"/>
      <c r="AQ56" s="144"/>
      <c r="AR56" s="144"/>
      <c r="AS56" s="145"/>
      <c r="AT56" s="143">
        <f>データ!CH7</f>
        <v>29802</v>
      </c>
      <c r="AU56" s="144"/>
      <c r="AV56" s="144"/>
      <c r="AW56" s="144"/>
      <c r="AX56" s="144"/>
      <c r="AY56" s="144"/>
      <c r="AZ56" s="144"/>
      <c r="BA56" s="144"/>
      <c r="BB56" s="144"/>
      <c r="BC56" s="144"/>
      <c r="BD56" s="144"/>
      <c r="BE56" s="144"/>
      <c r="BF56" s="144"/>
      <c r="BG56" s="144"/>
      <c r="BH56" s="145"/>
      <c r="BI56" s="143">
        <f>データ!CI7</f>
        <v>30895</v>
      </c>
      <c r="BJ56" s="144"/>
      <c r="BK56" s="144"/>
      <c r="BL56" s="144"/>
      <c r="BM56" s="144"/>
      <c r="BN56" s="144"/>
      <c r="BO56" s="144"/>
      <c r="BP56" s="144"/>
      <c r="BQ56" s="144"/>
      <c r="BR56" s="144"/>
      <c r="BS56" s="144"/>
      <c r="BT56" s="144"/>
      <c r="BU56" s="144"/>
      <c r="BV56" s="144"/>
      <c r="BW56" s="145"/>
      <c r="BX56" s="143">
        <f>データ!CJ7</f>
        <v>31269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8307</v>
      </c>
      <c r="DE56" s="144"/>
      <c r="DF56" s="144"/>
      <c r="DG56" s="144"/>
      <c r="DH56" s="144"/>
      <c r="DI56" s="144"/>
      <c r="DJ56" s="144"/>
      <c r="DK56" s="144"/>
      <c r="DL56" s="144"/>
      <c r="DM56" s="144"/>
      <c r="DN56" s="144"/>
      <c r="DO56" s="144"/>
      <c r="DP56" s="144"/>
      <c r="DQ56" s="144"/>
      <c r="DR56" s="145"/>
      <c r="DS56" s="143">
        <f>データ!CR7</f>
        <v>8904</v>
      </c>
      <c r="DT56" s="144"/>
      <c r="DU56" s="144"/>
      <c r="DV56" s="144"/>
      <c r="DW56" s="144"/>
      <c r="DX56" s="144"/>
      <c r="DY56" s="144"/>
      <c r="DZ56" s="144"/>
      <c r="EA56" s="144"/>
      <c r="EB56" s="144"/>
      <c r="EC56" s="144"/>
      <c r="ED56" s="144"/>
      <c r="EE56" s="144"/>
      <c r="EF56" s="144"/>
      <c r="EG56" s="145"/>
      <c r="EH56" s="143">
        <f>データ!CS7</f>
        <v>9068</v>
      </c>
      <c r="EI56" s="144"/>
      <c r="EJ56" s="144"/>
      <c r="EK56" s="144"/>
      <c r="EL56" s="144"/>
      <c r="EM56" s="144"/>
      <c r="EN56" s="144"/>
      <c r="EO56" s="144"/>
      <c r="EP56" s="144"/>
      <c r="EQ56" s="144"/>
      <c r="ER56" s="144"/>
      <c r="ES56" s="144"/>
      <c r="ET56" s="144"/>
      <c r="EU56" s="144"/>
      <c r="EV56" s="145"/>
      <c r="EW56" s="143">
        <f>データ!CT7</f>
        <v>9435</v>
      </c>
      <c r="EX56" s="144"/>
      <c r="EY56" s="144"/>
      <c r="EZ56" s="144"/>
      <c r="FA56" s="144"/>
      <c r="FB56" s="144"/>
      <c r="FC56" s="144"/>
      <c r="FD56" s="144"/>
      <c r="FE56" s="144"/>
      <c r="FF56" s="144"/>
      <c r="FG56" s="144"/>
      <c r="FH56" s="144"/>
      <c r="FI56" s="144"/>
      <c r="FJ56" s="144"/>
      <c r="FK56" s="145"/>
      <c r="FL56" s="143">
        <f>データ!CU7</f>
        <v>9319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186</v>
      </c>
      <c r="NK70" s="162"/>
      <c r="NL70" s="162"/>
      <c r="NM70" s="162"/>
      <c r="NN70" s="162"/>
      <c r="NO70" s="162"/>
      <c r="NP70" s="162"/>
      <c r="NQ70" s="162"/>
      <c r="NR70" s="162"/>
      <c r="NS70" s="162"/>
      <c r="NT70" s="162"/>
      <c r="NU70" s="162"/>
      <c r="NV70" s="162"/>
      <c r="NW70" s="162"/>
      <c r="NX70" s="16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69.599999999999994</v>
      </c>
      <c r="DH79" s="129"/>
      <c r="DI79" s="129"/>
      <c r="DJ79" s="129"/>
      <c r="DK79" s="129"/>
      <c r="DL79" s="129"/>
      <c r="DM79" s="129"/>
      <c r="DN79" s="129"/>
      <c r="DO79" s="129"/>
      <c r="DP79" s="129"/>
      <c r="DQ79" s="129"/>
      <c r="DR79" s="129"/>
      <c r="DS79" s="129"/>
      <c r="DT79" s="129"/>
      <c r="DU79" s="130"/>
      <c r="DV79" s="128">
        <f>データ!EE7</f>
        <v>70.8</v>
      </c>
      <c r="DW79" s="129"/>
      <c r="DX79" s="129"/>
      <c r="DY79" s="129"/>
      <c r="DZ79" s="129"/>
      <c r="EA79" s="129"/>
      <c r="EB79" s="129"/>
      <c r="EC79" s="129"/>
      <c r="ED79" s="129"/>
      <c r="EE79" s="129"/>
      <c r="EF79" s="129"/>
      <c r="EG79" s="129"/>
      <c r="EH79" s="129"/>
      <c r="EI79" s="129"/>
      <c r="EJ79" s="130"/>
      <c r="EK79" s="128">
        <f>データ!EF7</f>
        <v>74.099999999999994</v>
      </c>
      <c r="EL79" s="129"/>
      <c r="EM79" s="129"/>
      <c r="EN79" s="129"/>
      <c r="EO79" s="129"/>
      <c r="EP79" s="129"/>
      <c r="EQ79" s="129"/>
      <c r="ER79" s="129"/>
      <c r="ES79" s="129"/>
      <c r="ET79" s="129"/>
      <c r="EU79" s="129"/>
      <c r="EV79" s="129"/>
      <c r="EW79" s="129"/>
      <c r="EX79" s="129"/>
      <c r="EY79" s="130"/>
      <c r="EZ79" s="128">
        <f>データ!EG7</f>
        <v>74.900000000000006</v>
      </c>
      <c r="FA79" s="129"/>
      <c r="FB79" s="129"/>
      <c r="FC79" s="129"/>
      <c r="FD79" s="129"/>
      <c r="FE79" s="129"/>
      <c r="FF79" s="129"/>
      <c r="FG79" s="129"/>
      <c r="FH79" s="129"/>
      <c r="FI79" s="129"/>
      <c r="FJ79" s="129"/>
      <c r="FK79" s="129"/>
      <c r="FL79" s="129"/>
      <c r="FM79" s="129"/>
      <c r="FN79" s="130"/>
      <c r="FO79" s="128">
        <f>データ!EH7</f>
        <v>76.2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60.5</v>
      </c>
      <c r="GU79" s="129"/>
      <c r="GV79" s="129"/>
      <c r="GW79" s="129"/>
      <c r="GX79" s="129"/>
      <c r="GY79" s="129"/>
      <c r="GZ79" s="129"/>
      <c r="HA79" s="129"/>
      <c r="HB79" s="129"/>
      <c r="HC79" s="129"/>
      <c r="HD79" s="129"/>
      <c r="HE79" s="129"/>
      <c r="HF79" s="129"/>
      <c r="HG79" s="129"/>
      <c r="HH79" s="130"/>
      <c r="HI79" s="128">
        <f>データ!EP7</f>
        <v>58.9</v>
      </c>
      <c r="HJ79" s="129"/>
      <c r="HK79" s="129"/>
      <c r="HL79" s="129"/>
      <c r="HM79" s="129"/>
      <c r="HN79" s="129"/>
      <c r="HO79" s="129"/>
      <c r="HP79" s="129"/>
      <c r="HQ79" s="129"/>
      <c r="HR79" s="129"/>
      <c r="HS79" s="129"/>
      <c r="HT79" s="129"/>
      <c r="HU79" s="129"/>
      <c r="HV79" s="129"/>
      <c r="HW79" s="130"/>
      <c r="HX79" s="128">
        <f>データ!EQ7</f>
        <v>66.7</v>
      </c>
      <c r="HY79" s="129"/>
      <c r="HZ79" s="129"/>
      <c r="IA79" s="129"/>
      <c r="IB79" s="129"/>
      <c r="IC79" s="129"/>
      <c r="ID79" s="129"/>
      <c r="IE79" s="129"/>
      <c r="IF79" s="129"/>
      <c r="IG79" s="129"/>
      <c r="IH79" s="129"/>
      <c r="II79" s="129"/>
      <c r="IJ79" s="129"/>
      <c r="IK79" s="129"/>
      <c r="IL79" s="130"/>
      <c r="IM79" s="128">
        <f>データ!ER7</f>
        <v>64.2</v>
      </c>
      <c r="IN79" s="129"/>
      <c r="IO79" s="129"/>
      <c r="IP79" s="129"/>
      <c r="IQ79" s="129"/>
      <c r="IR79" s="129"/>
      <c r="IS79" s="129"/>
      <c r="IT79" s="129"/>
      <c r="IU79" s="129"/>
      <c r="IV79" s="129"/>
      <c r="IW79" s="129"/>
      <c r="IX79" s="129"/>
      <c r="IY79" s="129"/>
      <c r="IZ79" s="129"/>
      <c r="JA79" s="130"/>
      <c r="JB79" s="128">
        <f>データ!ES7</f>
        <v>65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48993375</v>
      </c>
      <c r="KH79" s="144"/>
      <c r="KI79" s="144"/>
      <c r="KJ79" s="144"/>
      <c r="KK79" s="144"/>
      <c r="KL79" s="144"/>
      <c r="KM79" s="144"/>
      <c r="KN79" s="144"/>
      <c r="KO79" s="144"/>
      <c r="KP79" s="144"/>
      <c r="KQ79" s="144"/>
      <c r="KR79" s="144"/>
      <c r="KS79" s="144"/>
      <c r="KT79" s="144"/>
      <c r="KU79" s="145"/>
      <c r="KV79" s="143">
        <f>データ!FA7</f>
        <v>49671021</v>
      </c>
      <c r="KW79" s="144"/>
      <c r="KX79" s="144"/>
      <c r="KY79" s="144"/>
      <c r="KZ79" s="144"/>
      <c r="LA79" s="144"/>
      <c r="LB79" s="144"/>
      <c r="LC79" s="144"/>
      <c r="LD79" s="144"/>
      <c r="LE79" s="144"/>
      <c r="LF79" s="144"/>
      <c r="LG79" s="144"/>
      <c r="LH79" s="144"/>
      <c r="LI79" s="144"/>
      <c r="LJ79" s="145"/>
      <c r="LK79" s="143">
        <f>データ!FB7</f>
        <v>49754021</v>
      </c>
      <c r="LL79" s="144"/>
      <c r="LM79" s="144"/>
      <c r="LN79" s="144"/>
      <c r="LO79" s="144"/>
      <c r="LP79" s="144"/>
      <c r="LQ79" s="144"/>
      <c r="LR79" s="144"/>
      <c r="LS79" s="144"/>
      <c r="LT79" s="144"/>
      <c r="LU79" s="144"/>
      <c r="LV79" s="144"/>
      <c r="LW79" s="144"/>
      <c r="LX79" s="144"/>
      <c r="LY79" s="145"/>
      <c r="LZ79" s="143">
        <f>データ!FC7</f>
        <v>51110750</v>
      </c>
      <c r="MA79" s="144"/>
      <c r="MB79" s="144"/>
      <c r="MC79" s="144"/>
      <c r="MD79" s="144"/>
      <c r="ME79" s="144"/>
      <c r="MF79" s="144"/>
      <c r="MG79" s="144"/>
      <c r="MH79" s="144"/>
      <c r="MI79" s="144"/>
      <c r="MJ79" s="144"/>
      <c r="MK79" s="144"/>
      <c r="ML79" s="144"/>
      <c r="MM79" s="144"/>
      <c r="MN79" s="145"/>
      <c r="MO79" s="143">
        <f>データ!FD7</f>
        <v>52286417</v>
      </c>
      <c r="MP79" s="144"/>
      <c r="MQ79" s="144"/>
      <c r="MR79" s="144"/>
      <c r="MS79" s="144"/>
      <c r="MT79" s="144"/>
      <c r="MU79" s="144"/>
      <c r="MV79" s="144"/>
      <c r="MW79" s="144"/>
      <c r="MX79" s="144"/>
      <c r="MY79" s="144"/>
      <c r="MZ79" s="144"/>
      <c r="NA79" s="144"/>
      <c r="NB79" s="144"/>
      <c r="NC79" s="145"/>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44774257</v>
      </c>
      <c r="KH80" s="144"/>
      <c r="KI80" s="144"/>
      <c r="KJ80" s="144"/>
      <c r="KK80" s="144"/>
      <c r="KL80" s="144"/>
      <c r="KM80" s="144"/>
      <c r="KN80" s="144"/>
      <c r="KO80" s="144"/>
      <c r="KP80" s="144"/>
      <c r="KQ80" s="144"/>
      <c r="KR80" s="144"/>
      <c r="KS80" s="144"/>
      <c r="KT80" s="144"/>
      <c r="KU80" s="145"/>
      <c r="KV80" s="143">
        <f>データ!FF7</f>
        <v>46069366</v>
      </c>
      <c r="KW80" s="144"/>
      <c r="KX80" s="144"/>
      <c r="KY80" s="144"/>
      <c r="KZ80" s="144"/>
      <c r="LA80" s="144"/>
      <c r="LB80" s="144"/>
      <c r="LC80" s="144"/>
      <c r="LD80" s="144"/>
      <c r="LE80" s="144"/>
      <c r="LF80" s="144"/>
      <c r="LG80" s="144"/>
      <c r="LH80" s="144"/>
      <c r="LI80" s="144"/>
      <c r="LJ80" s="145"/>
      <c r="LK80" s="143">
        <f>データ!FG7</f>
        <v>47725874</v>
      </c>
      <c r="LL80" s="144"/>
      <c r="LM80" s="144"/>
      <c r="LN80" s="144"/>
      <c r="LO80" s="144"/>
      <c r="LP80" s="144"/>
      <c r="LQ80" s="144"/>
      <c r="LR80" s="144"/>
      <c r="LS80" s="144"/>
      <c r="LT80" s="144"/>
      <c r="LU80" s="144"/>
      <c r="LV80" s="144"/>
      <c r="LW80" s="144"/>
      <c r="LX80" s="144"/>
      <c r="LY80" s="145"/>
      <c r="LZ80" s="143">
        <f>データ!FH7</f>
        <v>49580743</v>
      </c>
      <c r="MA80" s="144"/>
      <c r="MB80" s="144"/>
      <c r="MC80" s="144"/>
      <c r="MD80" s="144"/>
      <c r="ME80" s="144"/>
      <c r="MF80" s="144"/>
      <c r="MG80" s="144"/>
      <c r="MH80" s="144"/>
      <c r="MI80" s="144"/>
      <c r="MJ80" s="144"/>
      <c r="MK80" s="144"/>
      <c r="ML80" s="144"/>
      <c r="MM80" s="144"/>
      <c r="MN80" s="145"/>
      <c r="MO80" s="143">
        <f>データ!FI7</f>
        <v>50826859</v>
      </c>
      <c r="MP80" s="144"/>
      <c r="MQ80" s="144"/>
      <c r="MR80" s="144"/>
      <c r="MS80" s="144"/>
      <c r="MT80" s="144"/>
      <c r="MU80" s="144"/>
      <c r="MV80" s="144"/>
      <c r="MW80" s="144"/>
      <c r="MX80" s="144"/>
      <c r="MY80" s="144"/>
      <c r="MZ80" s="144"/>
      <c r="NA80" s="144"/>
      <c r="NB80" s="144"/>
      <c r="NC80" s="145"/>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MRULhxgkZBV/+SudFVOigwv4ZHclZdWAM4LBoUSAmd3OBQtAqKTCKv3bzgcIQY25R0ttKZYOIukss1ujxnBgw==" saltValue="oXGMTtjOluGVAq09svlwr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160</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159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160</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160</v>
      </c>
      <c r="EF5" s="49" t="s">
        <v>148</v>
      </c>
      <c r="EG5" s="49" t="s">
        <v>149</v>
      </c>
      <c r="EH5" s="49" t="s">
        <v>150</v>
      </c>
      <c r="EI5" s="49" t="s">
        <v>151</v>
      </c>
      <c r="EJ5" s="49" t="s">
        <v>152</v>
      </c>
      <c r="EK5" s="49" t="s">
        <v>153</v>
      </c>
      <c r="EL5" s="49" t="s">
        <v>154</v>
      </c>
      <c r="EM5" s="49" t="s">
        <v>155</v>
      </c>
      <c r="EN5" s="49" t="s">
        <v>156</v>
      </c>
      <c r="EO5" s="49" t="s">
        <v>157</v>
      </c>
      <c r="EP5" s="49" t="s">
        <v>160</v>
      </c>
      <c r="EQ5" s="49" t="s">
        <v>148</v>
      </c>
      <c r="ER5" s="49" t="s">
        <v>149</v>
      </c>
      <c r="ES5" s="49" t="s">
        <v>161</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2023</v>
      </c>
      <c r="C6" s="50">
        <f t="shared" ref="C6:M6" si="2">C8</f>
        <v>28576</v>
      </c>
      <c r="D6" s="50">
        <f t="shared" si="2"/>
        <v>46</v>
      </c>
      <c r="E6" s="50">
        <f t="shared" si="2"/>
        <v>6</v>
      </c>
      <c r="F6" s="50">
        <f t="shared" si="2"/>
        <v>0</v>
      </c>
      <c r="G6" s="50">
        <f t="shared" si="2"/>
        <v>4</v>
      </c>
      <c r="H6" s="152" t="str">
        <f>IF(H8&lt;&gt;I8,H8,"")&amp;IF(I8&lt;&gt;J8,I8,"")&amp;"　"&amp;J8</f>
        <v>青森県一部事務組合下北医療センター　国保大間病院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ド 透 訓</v>
      </c>
      <c r="T6" s="50" t="str">
        <f t="shared" si="3"/>
        <v>救 へ</v>
      </c>
      <c r="U6" s="51" t="str">
        <f>U8</f>
        <v>-</v>
      </c>
      <c r="V6" s="51">
        <f>V8</f>
        <v>3928</v>
      </c>
      <c r="W6" s="50" t="str">
        <f>W8</f>
        <v>第１種該当</v>
      </c>
      <c r="X6" s="50" t="str">
        <f t="shared" ref="X6" si="4">X8</f>
        <v>-</v>
      </c>
      <c r="Y6" s="50" t="str">
        <f t="shared" si="3"/>
        <v>１０：１</v>
      </c>
      <c r="Z6" s="51">
        <f t="shared" si="3"/>
        <v>48</v>
      </c>
      <c r="AA6" s="51" t="str">
        <f t="shared" si="3"/>
        <v>-</v>
      </c>
      <c r="AB6" s="51" t="str">
        <f t="shared" si="3"/>
        <v>-</v>
      </c>
      <c r="AC6" s="51" t="str">
        <f t="shared" si="3"/>
        <v>-</v>
      </c>
      <c r="AD6" s="51" t="str">
        <f t="shared" si="3"/>
        <v>-</v>
      </c>
      <c r="AE6" s="51">
        <f t="shared" si="3"/>
        <v>48</v>
      </c>
      <c r="AF6" s="51">
        <f t="shared" si="3"/>
        <v>48</v>
      </c>
      <c r="AG6" s="51" t="str">
        <f t="shared" si="3"/>
        <v>-</v>
      </c>
      <c r="AH6" s="51">
        <f t="shared" si="3"/>
        <v>48</v>
      </c>
      <c r="AI6" s="52">
        <f>IF(AI8="-",NA(),AI8)</f>
        <v>108.7</v>
      </c>
      <c r="AJ6" s="52">
        <f t="shared" ref="AJ6:AR6" si="5">IF(AJ8="-",NA(),AJ8)</f>
        <v>104.8</v>
      </c>
      <c r="AK6" s="52">
        <f t="shared" si="5"/>
        <v>110.6</v>
      </c>
      <c r="AL6" s="52">
        <f t="shared" si="5"/>
        <v>98.7</v>
      </c>
      <c r="AM6" s="52">
        <f t="shared" si="5"/>
        <v>103.5</v>
      </c>
      <c r="AN6" s="52">
        <f t="shared" si="5"/>
        <v>96.7</v>
      </c>
      <c r="AO6" s="52">
        <f t="shared" si="5"/>
        <v>98</v>
      </c>
      <c r="AP6" s="52">
        <f t="shared" si="5"/>
        <v>101.9</v>
      </c>
      <c r="AQ6" s="52">
        <f t="shared" si="5"/>
        <v>100.9</v>
      </c>
      <c r="AR6" s="52">
        <f t="shared" si="5"/>
        <v>97.1</v>
      </c>
      <c r="AS6" s="52" t="str">
        <f>IF(AS8="-","【-】","【"&amp;SUBSTITUTE(TEXT(AS8,"#,##0.0"),"-","△")&amp;"】")</f>
        <v>【96.6】</v>
      </c>
      <c r="AT6" s="52">
        <f>IF(AT8="-",NA(),AT8)</f>
        <v>89.5</v>
      </c>
      <c r="AU6" s="52">
        <f t="shared" ref="AU6:BC6" si="6">IF(AU8="-",NA(),AU8)</f>
        <v>79.3</v>
      </c>
      <c r="AV6" s="52">
        <f t="shared" si="6"/>
        <v>84.6</v>
      </c>
      <c r="AW6" s="52">
        <f t="shared" si="6"/>
        <v>79.2</v>
      </c>
      <c r="AX6" s="52">
        <f t="shared" si="6"/>
        <v>83.4</v>
      </c>
      <c r="AY6" s="52">
        <f t="shared" si="6"/>
        <v>67.8</v>
      </c>
      <c r="AZ6" s="52">
        <f t="shared" si="6"/>
        <v>65</v>
      </c>
      <c r="BA6" s="52">
        <f t="shared" si="6"/>
        <v>67.599999999999994</v>
      </c>
      <c r="BB6" s="52">
        <f t="shared" si="6"/>
        <v>65.8</v>
      </c>
      <c r="BC6" s="52">
        <f t="shared" si="6"/>
        <v>64.900000000000006</v>
      </c>
      <c r="BD6" s="52" t="str">
        <f>IF(BD8="-","【-】","【"&amp;SUBSTITUTE(TEXT(BD8,"#,##0.0"),"-","△")&amp;"】")</f>
        <v>【86.6】</v>
      </c>
      <c r="BE6" s="52">
        <f>IF(BE8="-",NA(),BE8)</f>
        <v>84.5</v>
      </c>
      <c r="BF6" s="52">
        <f t="shared" ref="BF6:BN6" si="7">IF(BF8="-",NA(),BF8)</f>
        <v>74.400000000000006</v>
      </c>
      <c r="BG6" s="52">
        <f t="shared" si="7"/>
        <v>79.900000000000006</v>
      </c>
      <c r="BH6" s="52">
        <f t="shared" si="7"/>
        <v>74.5</v>
      </c>
      <c r="BI6" s="52">
        <f t="shared" si="7"/>
        <v>78.8</v>
      </c>
      <c r="BJ6" s="52">
        <f t="shared" si="7"/>
        <v>62.9</v>
      </c>
      <c r="BK6" s="52">
        <f t="shared" si="7"/>
        <v>60.3</v>
      </c>
      <c r="BL6" s="52">
        <f t="shared" si="7"/>
        <v>63.2</v>
      </c>
      <c r="BM6" s="52">
        <f t="shared" si="7"/>
        <v>61.4</v>
      </c>
      <c r="BN6" s="52">
        <f t="shared" si="7"/>
        <v>60.8</v>
      </c>
      <c r="BO6" s="52" t="str">
        <f>IF(BO8="-","【-】","【"&amp;SUBSTITUTE(TEXT(BO8,"#,##0.0"),"-","△")&amp;"】")</f>
        <v>【83.9】</v>
      </c>
      <c r="BP6" s="52">
        <f>IF(BP8="-",NA(),BP8)</f>
        <v>69.5</v>
      </c>
      <c r="BQ6" s="52">
        <f t="shared" ref="BQ6:BY6" si="8">IF(BQ8="-",NA(),BQ8)</f>
        <v>56.9</v>
      </c>
      <c r="BR6" s="52">
        <f t="shared" si="8"/>
        <v>62.2</v>
      </c>
      <c r="BS6" s="52">
        <f t="shared" si="8"/>
        <v>53</v>
      </c>
      <c r="BT6" s="52">
        <f t="shared" si="8"/>
        <v>62.1</v>
      </c>
      <c r="BU6" s="52">
        <f t="shared" si="8"/>
        <v>61.4</v>
      </c>
      <c r="BV6" s="52">
        <f t="shared" si="8"/>
        <v>55.9</v>
      </c>
      <c r="BW6" s="52">
        <f t="shared" si="8"/>
        <v>56.5</v>
      </c>
      <c r="BX6" s="52">
        <f t="shared" si="8"/>
        <v>53.9</v>
      </c>
      <c r="BY6" s="52">
        <f t="shared" si="8"/>
        <v>54.9</v>
      </c>
      <c r="BZ6" s="52" t="str">
        <f>IF(BZ8="-","【-】","【"&amp;SUBSTITUTE(TEXT(BZ8,"#,##0.0"),"-","△")&amp;"】")</f>
        <v>【68.7】</v>
      </c>
      <c r="CA6" s="53">
        <f>IF(CA8="-",NA(),CA8)</f>
        <v>27439</v>
      </c>
      <c r="CB6" s="53">
        <f t="shared" ref="CB6:CJ6" si="9">IF(CB8="-",NA(),CB8)</f>
        <v>29116</v>
      </c>
      <c r="CC6" s="53">
        <f t="shared" si="9"/>
        <v>28677</v>
      </c>
      <c r="CD6" s="53">
        <f t="shared" si="9"/>
        <v>30006</v>
      </c>
      <c r="CE6" s="53">
        <f t="shared" si="9"/>
        <v>33277</v>
      </c>
      <c r="CF6" s="53">
        <f t="shared" si="9"/>
        <v>27761</v>
      </c>
      <c r="CG6" s="53">
        <f t="shared" si="9"/>
        <v>29162</v>
      </c>
      <c r="CH6" s="53">
        <f t="shared" si="9"/>
        <v>29802</v>
      </c>
      <c r="CI6" s="53">
        <f t="shared" si="9"/>
        <v>30895</v>
      </c>
      <c r="CJ6" s="53">
        <f t="shared" si="9"/>
        <v>31269</v>
      </c>
      <c r="CK6" s="52" t="str">
        <f>IF(CK8="-","【-】","【"&amp;SUBSTITUTE(TEXT(CK8,"#,##0"),"-","△")&amp;"】")</f>
        <v>【62,428】</v>
      </c>
      <c r="CL6" s="53">
        <f>IF(CL8="-",NA(),CL8)</f>
        <v>10637</v>
      </c>
      <c r="CM6" s="53">
        <f t="shared" ref="CM6:CU6" si="10">IF(CM8="-",NA(),CM8)</f>
        <v>10303</v>
      </c>
      <c r="CN6" s="53">
        <f t="shared" si="10"/>
        <v>11026</v>
      </c>
      <c r="CO6" s="53">
        <f t="shared" si="10"/>
        <v>11246</v>
      </c>
      <c r="CP6" s="53">
        <f t="shared" si="10"/>
        <v>11071</v>
      </c>
      <c r="CQ6" s="53">
        <f t="shared" si="10"/>
        <v>8307</v>
      </c>
      <c r="CR6" s="53">
        <f t="shared" si="10"/>
        <v>8904</v>
      </c>
      <c r="CS6" s="53">
        <f t="shared" si="10"/>
        <v>9068</v>
      </c>
      <c r="CT6" s="53">
        <f t="shared" si="10"/>
        <v>9435</v>
      </c>
      <c r="CU6" s="53">
        <f t="shared" si="10"/>
        <v>9319</v>
      </c>
      <c r="CV6" s="52" t="str">
        <f>IF(CV8="-","【-】","【"&amp;SUBSTITUTE(TEXT(CV8,"#,##0"),"-","△")&amp;"】")</f>
        <v>【18,236】</v>
      </c>
      <c r="CW6" s="52">
        <f>IF(CW8="-",NA(),CW8)</f>
        <v>64</v>
      </c>
      <c r="CX6" s="52">
        <f t="shared" ref="CX6:DF6" si="11">IF(CX8="-",NA(),CX8)</f>
        <v>70.3</v>
      </c>
      <c r="CY6" s="52">
        <f t="shared" si="11"/>
        <v>66.099999999999994</v>
      </c>
      <c r="CZ6" s="52">
        <f t="shared" si="11"/>
        <v>73.400000000000006</v>
      </c>
      <c r="DA6" s="52">
        <f t="shared" si="11"/>
        <v>68.5</v>
      </c>
      <c r="DB6" s="52">
        <f t="shared" si="11"/>
        <v>80.099999999999994</v>
      </c>
      <c r="DC6" s="52">
        <f t="shared" si="11"/>
        <v>87.1</v>
      </c>
      <c r="DD6" s="52">
        <f t="shared" si="11"/>
        <v>84.5</v>
      </c>
      <c r="DE6" s="52">
        <f t="shared" si="11"/>
        <v>86</v>
      </c>
      <c r="DF6" s="52">
        <f t="shared" si="11"/>
        <v>87.4</v>
      </c>
      <c r="DG6" s="52" t="str">
        <f>IF(DG8="-","【-】","【"&amp;SUBSTITUTE(TEXT(DG8,"#,##0.0"),"-","△")&amp;"】")</f>
        <v>【56.1】</v>
      </c>
      <c r="DH6" s="52">
        <f>IF(DH8="-",NA(),DH8)</f>
        <v>15.5</v>
      </c>
      <c r="DI6" s="52">
        <f t="shared" ref="DI6:DQ6" si="12">IF(DI8="-",NA(),DI8)</f>
        <v>15.4</v>
      </c>
      <c r="DJ6" s="52">
        <f t="shared" si="12"/>
        <v>14.1</v>
      </c>
      <c r="DK6" s="52">
        <f t="shared" si="12"/>
        <v>16.100000000000001</v>
      </c>
      <c r="DL6" s="52">
        <f t="shared" si="12"/>
        <v>16.7</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69.599999999999994</v>
      </c>
      <c r="EE6" s="52">
        <f t="shared" ref="EE6:EM6" si="14">IF(EE8="-",NA(),EE8)</f>
        <v>70.8</v>
      </c>
      <c r="EF6" s="52">
        <f t="shared" si="14"/>
        <v>74.099999999999994</v>
      </c>
      <c r="EG6" s="52">
        <f t="shared" si="14"/>
        <v>74.900000000000006</v>
      </c>
      <c r="EH6" s="52">
        <f t="shared" si="14"/>
        <v>76.2</v>
      </c>
      <c r="EI6" s="52">
        <f t="shared" si="14"/>
        <v>55.4</v>
      </c>
      <c r="EJ6" s="52">
        <f t="shared" si="14"/>
        <v>57.6</v>
      </c>
      <c r="EK6" s="52">
        <f t="shared" si="14"/>
        <v>56.9</v>
      </c>
      <c r="EL6" s="52">
        <f t="shared" si="14"/>
        <v>57.9</v>
      </c>
      <c r="EM6" s="52">
        <f t="shared" si="14"/>
        <v>59.3</v>
      </c>
      <c r="EN6" s="52" t="str">
        <f>IF(EN8="-","【-】","【"&amp;SUBSTITUTE(TEXT(EN8,"#,##0.0"),"-","△")&amp;"】")</f>
        <v>【57.0】</v>
      </c>
      <c r="EO6" s="52">
        <f>IF(EO8="-",NA(),EO8)</f>
        <v>60.5</v>
      </c>
      <c r="EP6" s="52">
        <f t="shared" ref="EP6:EX6" si="15">IF(EP8="-",NA(),EP8)</f>
        <v>58.9</v>
      </c>
      <c r="EQ6" s="52">
        <f t="shared" si="15"/>
        <v>66.7</v>
      </c>
      <c r="ER6" s="52">
        <f t="shared" si="15"/>
        <v>64.2</v>
      </c>
      <c r="ES6" s="52">
        <f t="shared" si="15"/>
        <v>65</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48993375</v>
      </c>
      <c r="FA6" s="53">
        <f t="shared" ref="FA6:FI6" si="16">IF(FA8="-",NA(),FA8)</f>
        <v>49671021</v>
      </c>
      <c r="FB6" s="53">
        <f t="shared" si="16"/>
        <v>49754021</v>
      </c>
      <c r="FC6" s="53">
        <f t="shared" si="16"/>
        <v>51110750</v>
      </c>
      <c r="FD6" s="53">
        <f t="shared" si="16"/>
        <v>52286417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164</v>
      </c>
      <c r="B7" s="50">
        <f t="shared" ref="B7:AH7" si="17">B8</f>
        <v>2023</v>
      </c>
      <c r="C7" s="50">
        <f t="shared" si="17"/>
        <v>28576</v>
      </c>
      <c r="D7" s="50">
        <f t="shared" si="17"/>
        <v>46</v>
      </c>
      <c r="E7" s="50">
        <f t="shared" si="17"/>
        <v>6</v>
      </c>
      <c r="F7" s="50">
        <f t="shared" si="17"/>
        <v>0</v>
      </c>
      <c r="G7" s="50">
        <f t="shared" si="17"/>
        <v>4</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7</v>
      </c>
      <c r="R7" s="50" t="str">
        <f t="shared" si="17"/>
        <v>-</v>
      </c>
      <c r="S7" s="50" t="str">
        <f t="shared" si="17"/>
        <v>ド 透 訓</v>
      </c>
      <c r="T7" s="50" t="str">
        <f t="shared" si="17"/>
        <v>救 へ</v>
      </c>
      <c r="U7" s="51" t="str">
        <f>U8</f>
        <v>-</v>
      </c>
      <c r="V7" s="51">
        <f>V8</f>
        <v>3928</v>
      </c>
      <c r="W7" s="50" t="str">
        <f>W8</f>
        <v>第１種該当</v>
      </c>
      <c r="X7" s="50" t="str">
        <f t="shared" si="17"/>
        <v>-</v>
      </c>
      <c r="Y7" s="50" t="str">
        <f t="shared" si="17"/>
        <v>１０：１</v>
      </c>
      <c r="Z7" s="51">
        <f t="shared" si="17"/>
        <v>48</v>
      </c>
      <c r="AA7" s="51" t="str">
        <f t="shared" si="17"/>
        <v>-</v>
      </c>
      <c r="AB7" s="51" t="str">
        <f t="shared" si="17"/>
        <v>-</v>
      </c>
      <c r="AC7" s="51" t="str">
        <f t="shared" si="17"/>
        <v>-</v>
      </c>
      <c r="AD7" s="51" t="str">
        <f t="shared" si="17"/>
        <v>-</v>
      </c>
      <c r="AE7" s="51">
        <f t="shared" si="17"/>
        <v>48</v>
      </c>
      <c r="AF7" s="51">
        <f t="shared" si="17"/>
        <v>48</v>
      </c>
      <c r="AG7" s="51" t="str">
        <f t="shared" si="17"/>
        <v>-</v>
      </c>
      <c r="AH7" s="51">
        <f t="shared" si="17"/>
        <v>48</v>
      </c>
      <c r="AI7" s="52">
        <f>AI8</f>
        <v>108.7</v>
      </c>
      <c r="AJ7" s="52">
        <f t="shared" ref="AJ7:AR7" si="18">AJ8</f>
        <v>104.8</v>
      </c>
      <c r="AK7" s="52">
        <f t="shared" si="18"/>
        <v>110.6</v>
      </c>
      <c r="AL7" s="52">
        <f t="shared" si="18"/>
        <v>98.7</v>
      </c>
      <c r="AM7" s="52">
        <f t="shared" si="18"/>
        <v>103.5</v>
      </c>
      <c r="AN7" s="52">
        <f t="shared" si="18"/>
        <v>96.7</v>
      </c>
      <c r="AO7" s="52">
        <f t="shared" si="18"/>
        <v>98</v>
      </c>
      <c r="AP7" s="52">
        <f t="shared" si="18"/>
        <v>101.9</v>
      </c>
      <c r="AQ7" s="52">
        <f t="shared" si="18"/>
        <v>100.9</v>
      </c>
      <c r="AR7" s="52">
        <f t="shared" si="18"/>
        <v>97.1</v>
      </c>
      <c r="AS7" s="52"/>
      <c r="AT7" s="52">
        <f>AT8</f>
        <v>89.5</v>
      </c>
      <c r="AU7" s="52">
        <f t="shared" ref="AU7:BC7" si="19">AU8</f>
        <v>79.3</v>
      </c>
      <c r="AV7" s="52">
        <f t="shared" si="19"/>
        <v>84.6</v>
      </c>
      <c r="AW7" s="52">
        <f t="shared" si="19"/>
        <v>79.2</v>
      </c>
      <c r="AX7" s="52">
        <f t="shared" si="19"/>
        <v>83.4</v>
      </c>
      <c r="AY7" s="52">
        <f t="shared" si="19"/>
        <v>67.8</v>
      </c>
      <c r="AZ7" s="52">
        <f t="shared" si="19"/>
        <v>65</v>
      </c>
      <c r="BA7" s="52">
        <f t="shared" si="19"/>
        <v>67.599999999999994</v>
      </c>
      <c r="BB7" s="52">
        <f t="shared" si="19"/>
        <v>65.8</v>
      </c>
      <c r="BC7" s="52">
        <f t="shared" si="19"/>
        <v>64.900000000000006</v>
      </c>
      <c r="BD7" s="52"/>
      <c r="BE7" s="52">
        <f>BE8</f>
        <v>84.5</v>
      </c>
      <c r="BF7" s="52">
        <f t="shared" ref="BF7:BN7" si="20">BF8</f>
        <v>74.400000000000006</v>
      </c>
      <c r="BG7" s="52">
        <f t="shared" si="20"/>
        <v>79.900000000000006</v>
      </c>
      <c r="BH7" s="52">
        <f t="shared" si="20"/>
        <v>74.5</v>
      </c>
      <c r="BI7" s="52">
        <f t="shared" si="20"/>
        <v>78.8</v>
      </c>
      <c r="BJ7" s="52">
        <f t="shared" si="20"/>
        <v>62.9</v>
      </c>
      <c r="BK7" s="52">
        <f t="shared" si="20"/>
        <v>60.3</v>
      </c>
      <c r="BL7" s="52">
        <f t="shared" si="20"/>
        <v>63.2</v>
      </c>
      <c r="BM7" s="52">
        <f t="shared" si="20"/>
        <v>61.4</v>
      </c>
      <c r="BN7" s="52">
        <f t="shared" si="20"/>
        <v>60.8</v>
      </c>
      <c r="BO7" s="52"/>
      <c r="BP7" s="52">
        <f>BP8</f>
        <v>69.5</v>
      </c>
      <c r="BQ7" s="52">
        <f t="shared" ref="BQ7:BY7" si="21">BQ8</f>
        <v>56.9</v>
      </c>
      <c r="BR7" s="52">
        <f t="shared" si="21"/>
        <v>62.2</v>
      </c>
      <c r="BS7" s="52">
        <f t="shared" si="21"/>
        <v>53</v>
      </c>
      <c r="BT7" s="52">
        <f t="shared" si="21"/>
        <v>62.1</v>
      </c>
      <c r="BU7" s="52">
        <f t="shared" si="21"/>
        <v>61.4</v>
      </c>
      <c r="BV7" s="52">
        <f t="shared" si="21"/>
        <v>55.9</v>
      </c>
      <c r="BW7" s="52">
        <f t="shared" si="21"/>
        <v>56.5</v>
      </c>
      <c r="BX7" s="52">
        <f t="shared" si="21"/>
        <v>53.9</v>
      </c>
      <c r="BY7" s="52">
        <f t="shared" si="21"/>
        <v>54.9</v>
      </c>
      <c r="BZ7" s="52"/>
      <c r="CA7" s="53">
        <f>CA8</f>
        <v>27439</v>
      </c>
      <c r="CB7" s="53">
        <f t="shared" ref="CB7:CJ7" si="22">CB8</f>
        <v>29116</v>
      </c>
      <c r="CC7" s="53">
        <f t="shared" si="22"/>
        <v>28677</v>
      </c>
      <c r="CD7" s="53">
        <f t="shared" si="22"/>
        <v>30006</v>
      </c>
      <c r="CE7" s="53">
        <f t="shared" si="22"/>
        <v>33277</v>
      </c>
      <c r="CF7" s="53">
        <f t="shared" si="22"/>
        <v>27761</v>
      </c>
      <c r="CG7" s="53">
        <f t="shared" si="22"/>
        <v>29162</v>
      </c>
      <c r="CH7" s="53">
        <f t="shared" si="22"/>
        <v>29802</v>
      </c>
      <c r="CI7" s="53">
        <f t="shared" si="22"/>
        <v>30895</v>
      </c>
      <c r="CJ7" s="53">
        <f t="shared" si="22"/>
        <v>31269</v>
      </c>
      <c r="CK7" s="52"/>
      <c r="CL7" s="53">
        <f>CL8</f>
        <v>10637</v>
      </c>
      <c r="CM7" s="53">
        <f t="shared" ref="CM7:CU7" si="23">CM8</f>
        <v>10303</v>
      </c>
      <c r="CN7" s="53">
        <f t="shared" si="23"/>
        <v>11026</v>
      </c>
      <c r="CO7" s="53">
        <f t="shared" si="23"/>
        <v>11246</v>
      </c>
      <c r="CP7" s="53">
        <f t="shared" si="23"/>
        <v>11071</v>
      </c>
      <c r="CQ7" s="53">
        <f t="shared" si="23"/>
        <v>8307</v>
      </c>
      <c r="CR7" s="53">
        <f t="shared" si="23"/>
        <v>8904</v>
      </c>
      <c r="CS7" s="53">
        <f t="shared" si="23"/>
        <v>9068</v>
      </c>
      <c r="CT7" s="53">
        <f t="shared" si="23"/>
        <v>9435</v>
      </c>
      <c r="CU7" s="53">
        <f t="shared" si="23"/>
        <v>9319</v>
      </c>
      <c r="CV7" s="52"/>
      <c r="CW7" s="52">
        <f>CW8</f>
        <v>64</v>
      </c>
      <c r="CX7" s="52">
        <f t="shared" ref="CX7:DF7" si="24">CX8</f>
        <v>70.3</v>
      </c>
      <c r="CY7" s="52">
        <f t="shared" si="24"/>
        <v>66.099999999999994</v>
      </c>
      <c r="CZ7" s="52">
        <f t="shared" si="24"/>
        <v>73.400000000000006</v>
      </c>
      <c r="DA7" s="52">
        <f t="shared" si="24"/>
        <v>68.5</v>
      </c>
      <c r="DB7" s="52">
        <f t="shared" si="24"/>
        <v>80.099999999999994</v>
      </c>
      <c r="DC7" s="52">
        <f t="shared" si="24"/>
        <v>87.1</v>
      </c>
      <c r="DD7" s="52">
        <f t="shared" si="24"/>
        <v>84.5</v>
      </c>
      <c r="DE7" s="52">
        <f t="shared" si="24"/>
        <v>86</v>
      </c>
      <c r="DF7" s="52">
        <f t="shared" si="24"/>
        <v>87.4</v>
      </c>
      <c r="DG7" s="52"/>
      <c r="DH7" s="52">
        <f>DH8</f>
        <v>15.5</v>
      </c>
      <c r="DI7" s="52">
        <f t="shared" ref="DI7:DQ7" si="25">DI8</f>
        <v>15.4</v>
      </c>
      <c r="DJ7" s="52">
        <f t="shared" si="25"/>
        <v>14.1</v>
      </c>
      <c r="DK7" s="52">
        <f t="shared" si="25"/>
        <v>16.100000000000001</v>
      </c>
      <c r="DL7" s="52">
        <f t="shared" si="25"/>
        <v>16.7</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69.599999999999994</v>
      </c>
      <c r="EE7" s="52">
        <f t="shared" ref="EE7:EM7" si="27">EE8</f>
        <v>70.8</v>
      </c>
      <c r="EF7" s="52">
        <f t="shared" si="27"/>
        <v>74.099999999999994</v>
      </c>
      <c r="EG7" s="52">
        <f t="shared" si="27"/>
        <v>74.900000000000006</v>
      </c>
      <c r="EH7" s="52">
        <f t="shared" si="27"/>
        <v>76.2</v>
      </c>
      <c r="EI7" s="52">
        <f t="shared" si="27"/>
        <v>55.4</v>
      </c>
      <c r="EJ7" s="52">
        <f t="shared" si="27"/>
        <v>57.6</v>
      </c>
      <c r="EK7" s="52">
        <f t="shared" si="27"/>
        <v>56.9</v>
      </c>
      <c r="EL7" s="52">
        <f t="shared" si="27"/>
        <v>57.9</v>
      </c>
      <c r="EM7" s="52">
        <f t="shared" si="27"/>
        <v>59.3</v>
      </c>
      <c r="EN7" s="52"/>
      <c r="EO7" s="52">
        <f>EO8</f>
        <v>60.5</v>
      </c>
      <c r="EP7" s="52">
        <f t="shared" ref="EP7:EX7" si="28">EP8</f>
        <v>58.9</v>
      </c>
      <c r="EQ7" s="52">
        <f t="shared" si="28"/>
        <v>66.7</v>
      </c>
      <c r="ER7" s="52">
        <f t="shared" si="28"/>
        <v>64.2</v>
      </c>
      <c r="ES7" s="52">
        <f t="shared" si="28"/>
        <v>65</v>
      </c>
      <c r="ET7" s="52">
        <f t="shared" si="28"/>
        <v>72</v>
      </c>
      <c r="EU7" s="52">
        <f t="shared" si="28"/>
        <v>72.3</v>
      </c>
      <c r="EV7" s="52">
        <f t="shared" si="28"/>
        <v>71.5</v>
      </c>
      <c r="EW7" s="52">
        <f t="shared" si="28"/>
        <v>72.099999999999994</v>
      </c>
      <c r="EX7" s="52">
        <f t="shared" si="28"/>
        <v>71.900000000000006</v>
      </c>
      <c r="EY7" s="52"/>
      <c r="EZ7" s="53">
        <f>EZ8</f>
        <v>48993375</v>
      </c>
      <c r="FA7" s="53">
        <f t="shared" ref="FA7:FI7" si="29">FA8</f>
        <v>49671021</v>
      </c>
      <c r="FB7" s="53">
        <f t="shared" si="29"/>
        <v>49754021</v>
      </c>
      <c r="FC7" s="53">
        <f t="shared" si="29"/>
        <v>51110750</v>
      </c>
      <c r="FD7" s="53">
        <f t="shared" si="29"/>
        <v>52286417</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28576</v>
      </c>
      <c r="D8" s="55">
        <v>46</v>
      </c>
      <c r="E8" s="55">
        <v>6</v>
      </c>
      <c r="F8" s="55">
        <v>0</v>
      </c>
      <c r="G8" s="55">
        <v>4</v>
      </c>
      <c r="H8" s="55" t="s">
        <v>165</v>
      </c>
      <c r="I8" s="55" t="s">
        <v>166</v>
      </c>
      <c r="J8" s="55" t="s">
        <v>167</v>
      </c>
      <c r="K8" s="55" t="s">
        <v>168</v>
      </c>
      <c r="L8" s="55" t="s">
        <v>169</v>
      </c>
      <c r="M8" s="55" t="s">
        <v>170</v>
      </c>
      <c r="N8" s="55" t="s">
        <v>171</v>
      </c>
      <c r="O8" s="55" t="s">
        <v>172</v>
      </c>
      <c r="P8" s="55" t="s">
        <v>173</v>
      </c>
      <c r="Q8" s="56">
        <v>7</v>
      </c>
      <c r="R8" s="55" t="s">
        <v>40</v>
      </c>
      <c r="S8" s="55" t="s">
        <v>174</v>
      </c>
      <c r="T8" s="55" t="s">
        <v>175</v>
      </c>
      <c r="U8" s="56" t="s">
        <v>40</v>
      </c>
      <c r="V8" s="56">
        <v>3928</v>
      </c>
      <c r="W8" s="55" t="s">
        <v>176</v>
      </c>
      <c r="X8" s="55" t="s">
        <v>40</v>
      </c>
      <c r="Y8" s="57" t="s">
        <v>177</v>
      </c>
      <c r="Z8" s="56">
        <v>48</v>
      </c>
      <c r="AA8" s="56" t="s">
        <v>40</v>
      </c>
      <c r="AB8" s="56" t="s">
        <v>40</v>
      </c>
      <c r="AC8" s="56" t="s">
        <v>40</v>
      </c>
      <c r="AD8" s="56" t="s">
        <v>40</v>
      </c>
      <c r="AE8" s="56">
        <v>48</v>
      </c>
      <c r="AF8" s="56">
        <v>48</v>
      </c>
      <c r="AG8" s="56" t="s">
        <v>40</v>
      </c>
      <c r="AH8" s="56">
        <v>48</v>
      </c>
      <c r="AI8" s="58">
        <v>108.7</v>
      </c>
      <c r="AJ8" s="58">
        <v>104.8</v>
      </c>
      <c r="AK8" s="58">
        <v>110.6</v>
      </c>
      <c r="AL8" s="58">
        <v>98.7</v>
      </c>
      <c r="AM8" s="58">
        <v>103.5</v>
      </c>
      <c r="AN8" s="58">
        <v>96.7</v>
      </c>
      <c r="AO8" s="58">
        <v>98</v>
      </c>
      <c r="AP8" s="58">
        <v>101.9</v>
      </c>
      <c r="AQ8" s="58">
        <v>100.9</v>
      </c>
      <c r="AR8" s="58">
        <v>97.1</v>
      </c>
      <c r="AS8" s="58">
        <v>96.6</v>
      </c>
      <c r="AT8" s="58">
        <v>89.5</v>
      </c>
      <c r="AU8" s="58">
        <v>79.3</v>
      </c>
      <c r="AV8" s="58">
        <v>84.6</v>
      </c>
      <c r="AW8" s="58">
        <v>79.2</v>
      </c>
      <c r="AX8" s="58">
        <v>83.4</v>
      </c>
      <c r="AY8" s="58">
        <v>67.8</v>
      </c>
      <c r="AZ8" s="58">
        <v>65</v>
      </c>
      <c r="BA8" s="58">
        <v>67.599999999999994</v>
      </c>
      <c r="BB8" s="58">
        <v>65.8</v>
      </c>
      <c r="BC8" s="58">
        <v>64.900000000000006</v>
      </c>
      <c r="BD8" s="58">
        <v>86.6</v>
      </c>
      <c r="BE8" s="59">
        <v>84.5</v>
      </c>
      <c r="BF8" s="59">
        <v>74.400000000000006</v>
      </c>
      <c r="BG8" s="59">
        <v>79.900000000000006</v>
      </c>
      <c r="BH8" s="59">
        <v>74.5</v>
      </c>
      <c r="BI8" s="59">
        <v>78.8</v>
      </c>
      <c r="BJ8" s="59">
        <v>62.9</v>
      </c>
      <c r="BK8" s="59">
        <v>60.3</v>
      </c>
      <c r="BL8" s="59">
        <v>63.2</v>
      </c>
      <c r="BM8" s="59">
        <v>61.4</v>
      </c>
      <c r="BN8" s="59">
        <v>60.8</v>
      </c>
      <c r="BO8" s="59">
        <v>83.9</v>
      </c>
      <c r="BP8" s="58">
        <v>69.5</v>
      </c>
      <c r="BQ8" s="58">
        <v>56.9</v>
      </c>
      <c r="BR8" s="58">
        <v>62.2</v>
      </c>
      <c r="BS8" s="58">
        <v>53</v>
      </c>
      <c r="BT8" s="58">
        <v>62.1</v>
      </c>
      <c r="BU8" s="58">
        <v>61.4</v>
      </c>
      <c r="BV8" s="58">
        <v>55.9</v>
      </c>
      <c r="BW8" s="58">
        <v>56.5</v>
      </c>
      <c r="BX8" s="58">
        <v>53.9</v>
      </c>
      <c r="BY8" s="58">
        <v>54.9</v>
      </c>
      <c r="BZ8" s="58">
        <v>68.7</v>
      </c>
      <c r="CA8" s="59">
        <v>27439</v>
      </c>
      <c r="CB8" s="59">
        <v>29116</v>
      </c>
      <c r="CC8" s="59">
        <v>28677</v>
      </c>
      <c r="CD8" s="59">
        <v>30006</v>
      </c>
      <c r="CE8" s="59">
        <v>33277</v>
      </c>
      <c r="CF8" s="59">
        <v>27761</v>
      </c>
      <c r="CG8" s="59">
        <v>29162</v>
      </c>
      <c r="CH8" s="59">
        <v>29802</v>
      </c>
      <c r="CI8" s="59">
        <v>30895</v>
      </c>
      <c r="CJ8" s="59">
        <v>31269</v>
      </c>
      <c r="CK8" s="58">
        <v>62428</v>
      </c>
      <c r="CL8" s="59">
        <v>10637</v>
      </c>
      <c r="CM8" s="59">
        <v>10303</v>
      </c>
      <c r="CN8" s="59">
        <v>11026</v>
      </c>
      <c r="CO8" s="59">
        <v>11246</v>
      </c>
      <c r="CP8" s="59">
        <v>11071</v>
      </c>
      <c r="CQ8" s="59">
        <v>8307</v>
      </c>
      <c r="CR8" s="59">
        <v>8904</v>
      </c>
      <c r="CS8" s="59">
        <v>9068</v>
      </c>
      <c r="CT8" s="59">
        <v>9435</v>
      </c>
      <c r="CU8" s="59">
        <v>9319</v>
      </c>
      <c r="CV8" s="58">
        <v>18236</v>
      </c>
      <c r="CW8" s="59">
        <v>64</v>
      </c>
      <c r="CX8" s="59">
        <v>70.3</v>
      </c>
      <c r="CY8" s="59">
        <v>66.099999999999994</v>
      </c>
      <c r="CZ8" s="59">
        <v>73.400000000000006</v>
      </c>
      <c r="DA8" s="59">
        <v>68.5</v>
      </c>
      <c r="DB8" s="59">
        <v>80.099999999999994</v>
      </c>
      <c r="DC8" s="59">
        <v>87.1</v>
      </c>
      <c r="DD8" s="59">
        <v>84.5</v>
      </c>
      <c r="DE8" s="59">
        <v>86</v>
      </c>
      <c r="DF8" s="59">
        <v>87.4</v>
      </c>
      <c r="DG8" s="59">
        <v>56.1</v>
      </c>
      <c r="DH8" s="59">
        <v>15.5</v>
      </c>
      <c r="DI8" s="59">
        <v>15.4</v>
      </c>
      <c r="DJ8" s="59">
        <v>14.1</v>
      </c>
      <c r="DK8" s="59">
        <v>16.100000000000001</v>
      </c>
      <c r="DL8" s="59">
        <v>16.7</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69.599999999999994</v>
      </c>
      <c r="EE8" s="58">
        <v>70.8</v>
      </c>
      <c r="EF8" s="58">
        <v>74.099999999999994</v>
      </c>
      <c r="EG8" s="58">
        <v>74.900000000000006</v>
      </c>
      <c r="EH8" s="58">
        <v>76.2</v>
      </c>
      <c r="EI8" s="58">
        <v>55.4</v>
      </c>
      <c r="EJ8" s="58">
        <v>57.6</v>
      </c>
      <c r="EK8" s="58">
        <v>56.9</v>
      </c>
      <c r="EL8" s="58">
        <v>57.9</v>
      </c>
      <c r="EM8" s="58">
        <v>59.3</v>
      </c>
      <c r="EN8" s="58">
        <v>57</v>
      </c>
      <c r="EO8" s="58">
        <v>60.5</v>
      </c>
      <c r="EP8" s="58">
        <v>58.9</v>
      </c>
      <c r="EQ8" s="58">
        <v>66.7</v>
      </c>
      <c r="ER8" s="58">
        <v>64.2</v>
      </c>
      <c r="ES8" s="58">
        <v>65</v>
      </c>
      <c r="ET8" s="58">
        <v>72</v>
      </c>
      <c r="EU8" s="58">
        <v>72.3</v>
      </c>
      <c r="EV8" s="58">
        <v>71.5</v>
      </c>
      <c r="EW8" s="58">
        <v>72.099999999999994</v>
      </c>
      <c r="EX8" s="58">
        <v>71.900000000000006</v>
      </c>
      <c r="EY8" s="58">
        <v>70.400000000000006</v>
      </c>
      <c r="EZ8" s="59">
        <v>48993375</v>
      </c>
      <c r="FA8" s="59">
        <v>49671021</v>
      </c>
      <c r="FB8" s="59">
        <v>49754021</v>
      </c>
      <c r="FC8" s="59">
        <v>51110750</v>
      </c>
      <c r="FD8" s="59">
        <v>52286417</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