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72.16.0.2\share\上水道係\08_各種統計等\01_決算統計関係\02.経営比較分析表関係\R06【R05】\"/>
    </mc:Choice>
  </mc:AlternateContent>
  <xr:revisionPtr revIDLastSave="0" documentId="13_ncr:1_{91B041EF-DBE6-4CE2-BFBB-A68A935BF1A3}" xr6:coauthVersionLast="47" xr6:coauthVersionMax="47" xr10:uidLastSave="{00000000-0000-0000-0000-000000000000}"/>
  <workbookProtection workbookAlgorithmName="SHA-512" workbookHashValue="P9XjcaqipEDJgvot48rj1U/95j7bCKH52LnNcaYBBgbm0h5HCcSGgG/hMJdYyaDGzcWrIns3WY5oX18M4Wak9Q==" workbookSaltValue="sKTctBFQWT3+tGZnY0bac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<sst xmlns="http://schemas.openxmlformats.org/spreadsheetml/2006/main" count="228" uniqueCount="113">
  <si>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</si>
  <si>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</si>
  <si>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</si>
  <si>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</si>
  <si>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</si>
  <si>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</si>
  <si>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</si>
  <si>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</si>
  <si>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</si>
  <si>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</si>
  <si>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</si>
  <si>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</si>
  <si>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</si>
  <si>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</si>
  <si>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</si>
  <si>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</si>
  <si>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</si>
  <si>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</si>
  <si>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</si>
  <si>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</si>
  <si>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</si>
  <si>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</si>
  <si>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</si>
  <si>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</si>
  <si>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</si>
  <si>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</si>
  <si>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</si>
  <si>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</si>
  <si>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</si>
  <si>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</si>
  <si>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</si>
  <si>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</si>
  <si>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</si>
  <si>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</si>
  <si>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</si>
  <si>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</si>
  <si>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</si>
  <si>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</si>
  <si>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</si>
  <si>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</si>
  <si>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</si>
  <si>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</si>
  <si>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</si>
  <si>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</si>
  <si>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</si>
  <si>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</si>
  <si>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</si>
  <si>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</si>
  <si>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</si>
  <si>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</si>
  <si>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</si>
  <si>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</si>
  <si>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</si>
  <si>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</si>
  <si>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</si>
  <si>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</si>
  <si>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</si>
  <si>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</si>
  <si>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</si>
  <si>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</si>
  <si>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</si>
  <si>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</si>
  <si>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</si>
  <si>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</si>
  <si>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</si>
  <si>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</si>
  <si>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</si>
  <si>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</si>
  <si>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</si>
  <si>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</si>
  <si>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</si>
  <si>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</si>
  <si>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</si>
  <si>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</si>
  <si>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</si>
  <si>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</si>
  <si>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</si>
  <si>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</si>
  <si>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</si>
  <si>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</si>
  <si>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</si>
  <si>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</si>
  <si>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</si>
  <si>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</si>
  <si>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</si>
  <si>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</si>
  <si>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</si>
  <si>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</si>
  <si>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</si>
  <si>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</si>
  <si>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</si>
  <si>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</si>
  <si>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</si>
  <si>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田舎館村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</si>
  <si>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</si>
  <si>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</si>
  <si>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</si>
  <si>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</si>
  <si>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</si>
  <si>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</si>
  <si>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</si>
  <si>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</si>
  <si>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</si>
  <si>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</si>
  <si>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</si>
  <si>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</si>
  <si>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</si>
  <si>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</si>
  <si>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</si>
  <si>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</si>
  <si>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令和元年度以降現在まで経常収支比率は100％超を維持し、黒字経営が続いております。
　流動比率については、津軽広域水道企業団からの受水費見直し等の経費節減により上昇しておりましたが、令和6年度以降は起債による設備更新等を計画しており比率の低下が予想されます。今後も高比率を維持できるよう経営の効率化を図っていきます。
　令和2年度、4年度及び5年度は料金回収率が100％を下回っておりますが、景気対策事業として水道料金等の減免事業を実施したためであり、減免した料金分は国庫補助金を財源とした繰出金により補てんされているため経営状態が悪化しているわけでありません。
　給水原価は、ここ最近は経費節減の効果もあり微減傾向でありますが、村の人口減少が著しく水需要の減少も一層進むことから今後は上昇に転じる見込みです。給水原価の高騰を抑えるため、受水費の見直しや広域連携等による経営の効率化を検討してまいります</t>
    <rPh sb="1" eb="8">
      <t>レイワガンネンドイコウ</t>
    </rPh>
    <rPh sb="8" eb="10">
      <t>ゲンザイ</t>
    </rPh>
    <rPh sb="12" eb="18">
      <t>ケイジョウシュウシヒリツ</t>
    </rPh>
    <rPh sb="23" eb="24">
      <t>チョウ</t>
    </rPh>
    <rPh sb="25" eb="27">
      <t>イジ</t>
    </rPh>
    <rPh sb="29" eb="33">
      <t>クロジケイエイ</t>
    </rPh>
    <rPh sb="34" eb="35">
      <t>ツヅ</t>
    </rPh>
    <rPh sb="44" eb="48">
      <t>リュウドウヒリツ</t>
    </rPh>
    <rPh sb="54" eb="63">
      <t>ツガルコウイキスイドウキギョウダン</t>
    </rPh>
    <rPh sb="66" eb="69">
      <t>ジュスイヒ</t>
    </rPh>
    <rPh sb="69" eb="71">
      <t>ミナオ</t>
    </rPh>
    <rPh sb="72" eb="73">
      <t>トウ</t>
    </rPh>
    <rPh sb="74" eb="76">
      <t>ケイヒ</t>
    </rPh>
    <rPh sb="76" eb="78">
      <t>セツゲン</t>
    </rPh>
    <rPh sb="81" eb="83">
      <t>ジョウショウ</t>
    </rPh>
    <rPh sb="92" eb="94">
      <t>レイワ</t>
    </rPh>
    <rPh sb="95" eb="97">
      <t>ネンド</t>
    </rPh>
    <rPh sb="97" eb="99">
      <t>イコウ</t>
    </rPh>
    <rPh sb="100" eb="102">
      <t>キサイ</t>
    </rPh>
    <rPh sb="105" eb="109">
      <t>セツビコウシン</t>
    </rPh>
    <rPh sb="109" eb="110">
      <t>トウ</t>
    </rPh>
    <rPh sb="111" eb="113">
      <t>ケイカク</t>
    </rPh>
    <rPh sb="117" eb="119">
      <t>ヒリツ</t>
    </rPh>
    <rPh sb="120" eb="122">
      <t>テイカ</t>
    </rPh>
    <rPh sb="123" eb="125">
      <t>ヨソウ</t>
    </rPh>
    <rPh sb="130" eb="132">
      <t>コンゴ</t>
    </rPh>
    <rPh sb="133" eb="134">
      <t>コウ</t>
    </rPh>
    <rPh sb="134" eb="136">
      <t>ヒリツ</t>
    </rPh>
    <rPh sb="137" eb="139">
      <t>イジ</t>
    </rPh>
    <rPh sb="144" eb="146">
      <t>ケイエイ</t>
    </rPh>
    <rPh sb="147" eb="150">
      <t>コウリツカ</t>
    </rPh>
    <rPh sb="151" eb="152">
      <t>ハカ</t>
    </rPh>
    <rPh sb="161" eb="163">
      <t>レイワ</t>
    </rPh>
    <rPh sb="164" eb="165">
      <t>ネン</t>
    </rPh>
    <rPh sb="165" eb="166">
      <t>ド</t>
    </rPh>
    <rPh sb="168" eb="171">
      <t>ネンドオヨ</t>
    </rPh>
    <rPh sb="173" eb="175">
      <t>ネンド</t>
    </rPh>
    <rPh sb="176" eb="181">
      <t>リョウキンカイシュウリツ</t>
    </rPh>
    <rPh sb="187" eb="189">
      <t>シタマワ</t>
    </rPh>
    <rPh sb="197" eb="203">
      <t>ケイキタイサクジギョウ</t>
    </rPh>
    <rPh sb="206" eb="211">
      <t>スイドウリョウキントウ</t>
    </rPh>
    <rPh sb="212" eb="216">
      <t>ゲンメンジギョウ</t>
    </rPh>
    <rPh sb="217" eb="219">
      <t>ジッシ</t>
    </rPh>
    <rPh sb="227" eb="229">
      <t>ゲンメン</t>
    </rPh>
    <rPh sb="231" eb="233">
      <t>リョウキン</t>
    </rPh>
    <rPh sb="233" eb="234">
      <t>ブン</t>
    </rPh>
    <rPh sb="235" eb="240">
      <t>コッコホジョキン</t>
    </rPh>
    <rPh sb="241" eb="243">
      <t>ザイゲン</t>
    </rPh>
    <rPh sb="246" eb="247">
      <t>クリ</t>
    </rPh>
    <rPh sb="247" eb="248">
      <t>ダ</t>
    </rPh>
    <rPh sb="248" eb="249">
      <t>キン</t>
    </rPh>
    <rPh sb="252" eb="253">
      <t>ホ</t>
    </rPh>
    <rPh sb="262" eb="266">
      <t>ケイエイジョウタイ</t>
    </rPh>
    <rPh sb="267" eb="269">
      <t>アッカ</t>
    </rPh>
    <rPh sb="284" eb="286">
      <t>キュウスイ</t>
    </rPh>
    <rPh sb="286" eb="288">
      <t>ゲンカ</t>
    </rPh>
    <phoneticPr fontId="4"/>
  </si>
  <si>
    <t>　類似団体平均と比べて、資産の老朽度合いを示す有形固定資産減価償却率が高くなっておりますが、アセットマネジメント計画に基づき令和5年度に配水場の計装設備等を更新しており、令和7年度には配水場の緊急遮断弁等を更新する事業を実施する予定です。今後も計画に沿った設備等更新を進めてまいります。
　管路経年化率は類似団体平均より低く推移しておりますが、令和5年度で18.92％となっており、令和6年度以降は法定耐用年数を超えた管が急増する見込みです。アセットマネジメント計画に沿った管路更新及び長寿命化を進めてまいります。</t>
    <rPh sb="1" eb="7">
      <t>ルイジダンタイヘイキン</t>
    </rPh>
    <phoneticPr fontId="4"/>
  </si>
  <si>
    <t>　現在のところは比較的良好な経営を維持しておりますが、当村においては人口減少が急速に進み給水収益が減少するのは確実な一方、物価高騰等により老朽化した管路や設備等の更新の費用負担は大きく増加しております。
　経営の効率化、適正規模での設備等更新（ダウンサイジング）を進めるため、経営戦略の改訂を実施します。また、物価高騰を踏まえた投資計画を策定します。今後も健全な経営を続けるため、水道料金の見直しについて検討を進めてまいります。</t>
    <rPh sb="27" eb="29">
      <t>トウソン</t>
    </rPh>
    <rPh sb="34" eb="36">
      <t>ジンコウ</t>
    </rPh>
    <rPh sb="36" eb="38">
      <t>ゲンショウ</t>
    </rPh>
    <rPh sb="39" eb="41">
      <t>キュウソク</t>
    </rPh>
    <rPh sb="42" eb="43">
      <t>スス</t>
    </rPh>
    <rPh sb="44" eb="48">
      <t>キュウスイシュウエキ</t>
    </rPh>
    <rPh sb="49" eb="51">
      <t>ゲンショウ</t>
    </rPh>
    <rPh sb="55" eb="57">
      <t>カクジツ</t>
    </rPh>
    <rPh sb="58" eb="60">
      <t>イッポウ</t>
    </rPh>
    <rPh sb="61" eb="66">
      <t>ブッカコウトウトウ</t>
    </rPh>
    <rPh sb="69" eb="72">
      <t>ロウキュウカ</t>
    </rPh>
    <rPh sb="74" eb="76">
      <t>カンロ</t>
    </rPh>
    <rPh sb="77" eb="79">
      <t>セツビ</t>
    </rPh>
    <rPh sb="79" eb="80">
      <t>トウ</t>
    </rPh>
    <rPh sb="81" eb="83">
      <t>コウシン</t>
    </rPh>
    <rPh sb="84" eb="86">
      <t>ヒヨウ</t>
    </rPh>
    <rPh sb="86" eb="88">
      <t>フタン</t>
    </rPh>
    <rPh sb="89" eb="90">
      <t>オオ</t>
    </rPh>
    <rPh sb="92" eb="94">
      <t>ゾウカ</t>
    </rPh>
    <rPh sb="103" eb="105">
      <t>ケイエイ</t>
    </rPh>
    <rPh sb="106" eb="109">
      <t>コウリツカ</t>
    </rPh>
    <rPh sb="110" eb="114">
      <t>テキセイキボ</t>
    </rPh>
    <rPh sb="116" eb="121">
      <t>セツビトウコウシン</t>
    </rPh>
    <rPh sb="132" eb="133">
      <t>スス</t>
    </rPh>
    <rPh sb="138" eb="142">
      <t>ケイエイセンリャク</t>
    </rPh>
    <rPh sb="143" eb="145">
      <t>カイテイ</t>
    </rPh>
    <rPh sb="146" eb="148">
      <t>ジッシ</t>
    </rPh>
    <rPh sb="155" eb="159">
      <t>ブッカコウトウ</t>
    </rPh>
    <rPh sb="160" eb="161">
      <t>フ</t>
    </rPh>
    <rPh sb="164" eb="168">
      <t>トウシケイカク</t>
    </rPh>
    <rPh sb="169" eb="171">
      <t>サクテイ</t>
    </rPh>
    <rPh sb="175" eb="177">
      <t>コンゴ</t>
    </rPh>
    <rPh sb="178" eb="180">
      <t>ケンゼン</t>
    </rPh>
    <rPh sb="181" eb="183">
      <t>ケイエイ</t>
    </rPh>
    <rPh sb="184" eb="185">
      <t>ツヅ</t>
    </rPh>
    <rPh sb="190" eb="194">
      <t>スイドウリョウキン</t>
    </rPh>
    <rPh sb="195" eb="197">
      <t>ミナオ</t>
    </rPh>
    <rPh sb="202" eb="204">
      <t>ケントウ</t>
    </rPh>
    <rPh sb="205" eb="206">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</si>
</sst>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BF-4D6F-B6E8-6B1E1235437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9DBF-4D6F-B6E8-6B1E1235437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43.85</c:v>
                </c:pt>
                <c:pt idx="1">
                  <c:v>44.71</c:v>
                </c:pt>
                <c:pt idx="2">
                  <c:v>43.37</c:v>
                </c:pt>
                <c:pt idx="3">
                  <c:v>42.39</c:v>
                </c:pt>
                <c:pt idx="4">
                  <c:v>42.05</c:v>
                </c:pt>
              </c:numCache>
            </c:numRef>
          </c:val>
          <c:extLst>
            <c:ext xmlns:c16="http://schemas.microsoft.com/office/drawing/2014/chart" uri="{C3380CC4-5D6E-409C-BE32-E72D297353CC}">
              <c16:uniqueId val="{00000000-C2B7-422D-BF93-6DBC39ED433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C2B7-422D-BF93-6DBC39ED433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92.17</c:v>
                </c:pt>
                <c:pt idx="1">
                  <c:v>89.33</c:v>
                </c:pt>
                <c:pt idx="2">
                  <c:v>91.25</c:v>
                </c:pt>
                <c:pt idx="3">
                  <c:v>89.4</c:v>
                </c:pt>
                <c:pt idx="4">
                  <c:v>91.79</c:v>
                </c:pt>
              </c:numCache>
            </c:numRef>
          </c:val>
          <c:extLst>
            <c:ext xmlns:c16="http://schemas.microsoft.com/office/drawing/2014/chart" uri="{C3380CC4-5D6E-409C-BE32-E72D297353CC}">
              <c16:uniqueId val="{00000000-B991-420C-9D22-BA7E9698D19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B991-420C-9D22-BA7E9698D19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104.99</c:v>
                </c:pt>
                <c:pt idx="1">
                  <c:v>103.85</c:v>
                </c:pt>
                <c:pt idx="2">
                  <c:v>110.97</c:v>
                </c:pt>
                <c:pt idx="3">
                  <c:v>112.62</c:v>
                </c:pt>
                <c:pt idx="4">
                  <c:v>112.93</c:v>
                </c:pt>
              </c:numCache>
            </c:numRef>
          </c:val>
          <c:extLst>
            <c:ext xmlns:c16="http://schemas.microsoft.com/office/drawing/2014/chart" uri="{C3380CC4-5D6E-409C-BE32-E72D297353CC}">
              <c16:uniqueId val="{00000000-DBE6-4BE8-A584-126769B5602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DBE6-4BE8-A584-126769B5602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62.01</c:v>
                </c:pt>
                <c:pt idx="1">
                  <c:v>64</c:v>
                </c:pt>
                <c:pt idx="2">
                  <c:v>66.099999999999994</c:v>
                </c:pt>
                <c:pt idx="3">
                  <c:v>67.760000000000005</c:v>
                </c:pt>
                <c:pt idx="4">
                  <c:v>68.33</c:v>
                </c:pt>
              </c:numCache>
            </c:numRef>
          </c:val>
          <c:extLst>
            <c:ext xmlns:c16="http://schemas.microsoft.com/office/drawing/2014/chart" uri="{C3380CC4-5D6E-409C-BE32-E72D297353CC}">
              <c16:uniqueId val="{00000000-50D7-4BA8-9833-A5B7652BAF6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50D7-4BA8-9833-A5B7652BAF6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6.64</c:v>
                </c:pt>
                <c:pt idx="1">
                  <c:v>6.77</c:v>
                </c:pt>
                <c:pt idx="2">
                  <c:v>9.1199999999999992</c:v>
                </c:pt>
                <c:pt idx="3">
                  <c:v>14.28</c:v>
                </c:pt>
                <c:pt idx="4">
                  <c:v>18.920000000000002</c:v>
                </c:pt>
              </c:numCache>
            </c:numRef>
          </c:val>
          <c:extLst>
            <c:ext xmlns:c16="http://schemas.microsoft.com/office/drawing/2014/chart" uri="{C3380CC4-5D6E-409C-BE32-E72D297353CC}">
              <c16:uniqueId val="{00000000-C28B-4E68-B39C-F62C1EC5D51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C28B-4E68-B39C-F62C1EC5D51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94-4D14-B1F1-83822A6A389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B494-4D14-B1F1-83822A6A389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135.91999999999999</c:v>
                </c:pt>
                <c:pt idx="1">
                  <c:v>141.22999999999999</c:v>
                </c:pt>
                <c:pt idx="2">
                  <c:v>168.63</c:v>
                </c:pt>
                <c:pt idx="3">
                  <c:v>177.97</c:v>
                </c:pt>
                <c:pt idx="4">
                  <c:v>217.27</c:v>
                </c:pt>
              </c:numCache>
            </c:numRef>
          </c:val>
          <c:extLst>
            <c:ext xmlns:c16="http://schemas.microsoft.com/office/drawing/2014/chart" uri="{C3380CC4-5D6E-409C-BE32-E72D297353CC}">
              <c16:uniqueId val="{00000000-238E-4C53-A9F1-4930A29BBE9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238E-4C53-A9F1-4930A29BBE9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271.27</c:v>
                </c:pt>
                <c:pt idx="1">
                  <c:v>273.74</c:v>
                </c:pt>
                <c:pt idx="2">
                  <c:v>217.41</c:v>
                </c:pt>
                <c:pt idx="3">
                  <c:v>216.2</c:v>
                </c:pt>
                <c:pt idx="4">
                  <c:v>224.86</c:v>
                </c:pt>
              </c:numCache>
            </c:numRef>
          </c:val>
          <c:extLst>
            <c:ext xmlns:c16="http://schemas.microsoft.com/office/drawing/2014/chart" uri="{C3380CC4-5D6E-409C-BE32-E72D297353CC}">
              <c16:uniqueId val="{00000000-3A69-45E9-8269-61F66CCB45B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3A69-45E9-8269-61F66CCB45B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103.01</c:v>
                </c:pt>
                <c:pt idx="1">
                  <c:v>91.08</c:v>
                </c:pt>
                <c:pt idx="2">
                  <c:v>108.43</c:v>
                </c:pt>
                <c:pt idx="3">
                  <c:v>98.46</c:v>
                </c:pt>
                <c:pt idx="4">
                  <c:v>99.11</c:v>
                </c:pt>
              </c:numCache>
            </c:numRef>
          </c:val>
          <c:extLst>
            <c:ext xmlns:c16="http://schemas.microsoft.com/office/drawing/2014/chart" uri="{C3380CC4-5D6E-409C-BE32-E72D297353CC}">
              <c16:uniqueId val="{00000000-5911-48DE-A006-C579E5A971B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5911-48DE-A006-C579E5A971B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246.45</c:v>
                </c:pt>
                <c:pt idx="1">
                  <c:v>250.77</c:v>
                </c:pt>
                <c:pt idx="2">
                  <c:v>235.37</c:v>
                </c:pt>
                <c:pt idx="3">
                  <c:v>233.84</c:v>
                </c:pt>
                <c:pt idx="4">
                  <c:v>232.99</c:v>
                </c:pt>
              </c:numCache>
            </c:numRef>
          </c:val>
          <c:extLst>
            <c:ext xmlns:c16="http://schemas.microsoft.com/office/drawing/2014/chart" uri="{C3380CC4-5D6E-409C-BE32-E72D297353CC}">
              <c16:uniqueId val="{00000000-42A3-4EFC-91EC-D66C43BD565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42A3-4EFC-91EC-D66C43BD565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青森県　田舎館村</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58">
        <f>データ!$R$6</f>
        <v>7352</v>
      </c>
      <c r="AM8" s="58"/>
      <c r="AN8" s="58"/>
      <c r="AO8" s="58"/>
      <c r="AP8" s="58"/>
      <c r="AQ8" s="58"/>
      <c r="AR8" s="58"/>
      <c r="AS8" s="58"/>
      <c r="AT8" s="55">
        <f>データ!$S$6</f>
        <v>22.35</v>
      </c>
      <c r="AU8" s="56"/>
      <c r="AV8" s="56"/>
      <c r="AW8" s="56"/>
      <c r="AX8" s="56"/>
      <c r="AY8" s="56"/>
      <c r="AZ8" s="56"/>
      <c r="BA8" s="56"/>
      <c r="BB8" s="45">
        <f>データ!$T$6</f>
        <v>328.95</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70.900000000000006</v>
      </c>
      <c r="J10" s="56"/>
      <c r="K10" s="56"/>
      <c r="L10" s="56"/>
      <c r="M10" s="56"/>
      <c r="N10" s="56"/>
      <c r="O10" s="57"/>
      <c r="P10" s="45">
        <f>データ!$P$6</f>
        <v>97.74</v>
      </c>
      <c r="Q10" s="45"/>
      <c r="R10" s="45"/>
      <c r="S10" s="45"/>
      <c r="T10" s="45"/>
      <c r="U10" s="45"/>
      <c r="V10" s="45"/>
      <c r="W10" s="58">
        <f>データ!$Q$6</f>
        <v>5032</v>
      </c>
      <c r="X10" s="58"/>
      <c r="Y10" s="58"/>
      <c r="Z10" s="58"/>
      <c r="AA10" s="58"/>
      <c r="AB10" s="58"/>
      <c r="AC10" s="58"/>
      <c r="AD10" s="2"/>
      <c r="AE10" s="2"/>
      <c r="AF10" s="2"/>
      <c r="AG10" s="2"/>
      <c r="AH10" s="2"/>
      <c r="AI10" s="2"/>
      <c r="AJ10" s="2"/>
      <c r="AK10" s="2"/>
      <c r="AL10" s="58">
        <f>データ!$U$6</f>
        <v>7141</v>
      </c>
      <c r="AM10" s="58"/>
      <c r="AN10" s="58"/>
      <c r="AO10" s="58"/>
      <c r="AP10" s="58"/>
      <c r="AQ10" s="58"/>
      <c r="AR10" s="58"/>
      <c r="AS10" s="58"/>
      <c r="AT10" s="55">
        <f>データ!$V$6</f>
        <v>22.35</v>
      </c>
      <c r="AU10" s="56"/>
      <c r="AV10" s="56"/>
      <c r="AW10" s="56"/>
      <c r="AX10" s="56"/>
      <c r="AY10" s="56"/>
      <c r="AZ10" s="56"/>
      <c r="BA10" s="56"/>
      <c r="BB10" s="45">
        <f>データ!$W$6</f>
        <v>319.51</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110</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qsiFreBSjDsZbljuYs6S6lIg2oZXTam3MLC+OQuM5KlXhD3R6mFAqgJx+7DSI6m3bAChy0hXX7seBKxnSur2Jw==" saltValue="DoqRh65GX4hgdEQDxHEwr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23671</v>
      </c>
      <c r="D6" s="20">
        <f t="shared" si="3"/>
        <v>46</v>
      </c>
      <c r="E6" s="20">
        <f t="shared" si="3"/>
        <v>1</v>
      </c>
      <c r="F6" s="20">
        <f t="shared" si="3"/>
        <v>0</v>
      </c>
      <c r="G6" s="20">
        <f t="shared" si="3"/>
        <v>1</v>
      </c>
      <c r="H6" s="20" t="str">
        <f t="shared" si="3"/>
        <v>青森県　田舎館村</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70.900000000000006</v>
      </c>
      <c r="P6" s="21">
        <f t="shared" si="3"/>
        <v>97.74</v>
      </c>
      <c r="Q6" s="21">
        <f t="shared" si="3"/>
        <v>5032</v>
      </c>
      <c r="R6" s="21">
        <f t="shared" si="3"/>
        <v>7352</v>
      </c>
      <c r="S6" s="21">
        <f t="shared" si="3"/>
        <v>22.35</v>
      </c>
      <c r="T6" s="21">
        <f t="shared" si="3"/>
        <v>328.95</v>
      </c>
      <c r="U6" s="21">
        <f t="shared" si="3"/>
        <v>7141</v>
      </c>
      <c r="V6" s="21">
        <f t="shared" si="3"/>
        <v>22.35</v>
      </c>
      <c r="W6" s="21">
        <f t="shared" si="3"/>
        <v>319.51</v>
      </c>
      <c r="X6" s="22">
        <f>IF(X7="",NA(),X7)</f>
        <v>104.99</v>
      </c>
      <c r="Y6" s="22">
        <f t="shared" ref="Y6:AG6" si="4">IF(Y7="",NA(),Y7)</f>
        <v>103.85</v>
      </c>
      <c r="Z6" s="22">
        <f t="shared" si="4"/>
        <v>110.97</v>
      </c>
      <c r="AA6" s="22">
        <f t="shared" si="4"/>
        <v>112.62</v>
      </c>
      <c r="AB6" s="22">
        <f t="shared" si="4"/>
        <v>112.93</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135.91999999999999</v>
      </c>
      <c r="AU6" s="22">
        <f t="shared" ref="AU6:BC6" si="6">IF(AU7="",NA(),AU7)</f>
        <v>141.22999999999999</v>
      </c>
      <c r="AV6" s="22">
        <f t="shared" si="6"/>
        <v>168.63</v>
      </c>
      <c r="AW6" s="22">
        <f t="shared" si="6"/>
        <v>177.97</v>
      </c>
      <c r="AX6" s="22">
        <f t="shared" si="6"/>
        <v>217.27</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271.27</v>
      </c>
      <c r="BF6" s="22">
        <f t="shared" ref="BF6:BN6" si="7">IF(BF7="",NA(),BF7)</f>
        <v>273.74</v>
      </c>
      <c r="BG6" s="22">
        <f t="shared" si="7"/>
        <v>217.41</v>
      </c>
      <c r="BH6" s="22">
        <f t="shared" si="7"/>
        <v>216.2</v>
      </c>
      <c r="BI6" s="22">
        <f t="shared" si="7"/>
        <v>224.86</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103.01</v>
      </c>
      <c r="BQ6" s="22">
        <f t="shared" ref="BQ6:BY6" si="8">IF(BQ7="",NA(),BQ7)</f>
        <v>91.08</v>
      </c>
      <c r="BR6" s="22">
        <f t="shared" si="8"/>
        <v>108.43</v>
      </c>
      <c r="BS6" s="22">
        <f t="shared" si="8"/>
        <v>98.46</v>
      </c>
      <c r="BT6" s="22">
        <f t="shared" si="8"/>
        <v>99.11</v>
      </c>
      <c r="BU6" s="22">
        <f t="shared" si="8"/>
        <v>87.11</v>
      </c>
      <c r="BV6" s="22">
        <f t="shared" si="8"/>
        <v>82.78</v>
      </c>
      <c r="BW6" s="22">
        <f t="shared" si="8"/>
        <v>84.82</v>
      </c>
      <c r="BX6" s="22">
        <f t="shared" si="8"/>
        <v>82.29</v>
      </c>
      <c r="BY6" s="22">
        <f t="shared" si="8"/>
        <v>84.16</v>
      </c>
      <c r="BZ6" s="21" t="str">
        <f>IF(BZ7="","",IF(BZ7="-","【-】","【"&amp;SUBSTITUTE(TEXT(BZ7,"#,##0.00"),"-","△")&amp;"】"))</f>
        <v>【97.82】</v>
      </c>
      <c r="CA6" s="22">
        <f>IF(CA7="",NA(),CA7)</f>
        <v>246.45</v>
      </c>
      <c r="CB6" s="22">
        <f t="shared" ref="CB6:CJ6" si="9">IF(CB7="",NA(),CB7)</f>
        <v>250.77</v>
      </c>
      <c r="CC6" s="22">
        <f t="shared" si="9"/>
        <v>235.37</v>
      </c>
      <c r="CD6" s="22">
        <f t="shared" si="9"/>
        <v>233.84</v>
      </c>
      <c r="CE6" s="22">
        <f t="shared" si="9"/>
        <v>232.99</v>
      </c>
      <c r="CF6" s="22">
        <f t="shared" si="9"/>
        <v>223.98</v>
      </c>
      <c r="CG6" s="22">
        <f t="shared" si="9"/>
        <v>225.09</v>
      </c>
      <c r="CH6" s="22">
        <f t="shared" si="9"/>
        <v>224.82</v>
      </c>
      <c r="CI6" s="22">
        <f t="shared" si="9"/>
        <v>230.85</v>
      </c>
      <c r="CJ6" s="22">
        <f t="shared" si="9"/>
        <v>230.21</v>
      </c>
      <c r="CK6" s="21" t="str">
        <f>IF(CK7="","",IF(CK7="-","【-】","【"&amp;SUBSTITUTE(TEXT(CK7,"#,##0.00"),"-","△")&amp;"】"))</f>
        <v>【177.56】</v>
      </c>
      <c r="CL6" s="22">
        <f>IF(CL7="",NA(),CL7)</f>
        <v>43.85</v>
      </c>
      <c r="CM6" s="22">
        <f t="shared" ref="CM6:CU6" si="10">IF(CM7="",NA(),CM7)</f>
        <v>44.71</v>
      </c>
      <c r="CN6" s="22">
        <f t="shared" si="10"/>
        <v>43.37</v>
      </c>
      <c r="CO6" s="22">
        <f t="shared" si="10"/>
        <v>42.39</v>
      </c>
      <c r="CP6" s="22">
        <f t="shared" si="10"/>
        <v>42.05</v>
      </c>
      <c r="CQ6" s="22">
        <f t="shared" si="10"/>
        <v>49.64</v>
      </c>
      <c r="CR6" s="22">
        <f t="shared" si="10"/>
        <v>49.38</v>
      </c>
      <c r="CS6" s="22">
        <f t="shared" si="10"/>
        <v>50.09</v>
      </c>
      <c r="CT6" s="22">
        <f t="shared" si="10"/>
        <v>50.1</v>
      </c>
      <c r="CU6" s="22">
        <f t="shared" si="10"/>
        <v>49.76</v>
      </c>
      <c r="CV6" s="21" t="str">
        <f>IF(CV7="","",IF(CV7="-","【-】","【"&amp;SUBSTITUTE(TEXT(CV7,"#,##0.00"),"-","△")&amp;"】"))</f>
        <v>【59.81】</v>
      </c>
      <c r="CW6" s="22">
        <f>IF(CW7="",NA(),CW7)</f>
        <v>92.17</v>
      </c>
      <c r="CX6" s="22">
        <f t="shared" ref="CX6:DF6" si="11">IF(CX7="",NA(),CX7)</f>
        <v>89.33</v>
      </c>
      <c r="CY6" s="22">
        <f t="shared" si="11"/>
        <v>91.25</v>
      </c>
      <c r="CZ6" s="22">
        <f t="shared" si="11"/>
        <v>89.4</v>
      </c>
      <c r="DA6" s="22">
        <f t="shared" si="11"/>
        <v>91.79</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62.01</v>
      </c>
      <c r="DI6" s="22">
        <f t="shared" ref="DI6:DQ6" si="12">IF(DI7="",NA(),DI7)</f>
        <v>64</v>
      </c>
      <c r="DJ6" s="22">
        <f t="shared" si="12"/>
        <v>66.099999999999994</v>
      </c>
      <c r="DK6" s="22">
        <f t="shared" si="12"/>
        <v>67.760000000000005</v>
      </c>
      <c r="DL6" s="22">
        <f t="shared" si="12"/>
        <v>68.33</v>
      </c>
      <c r="DM6" s="22">
        <f t="shared" si="12"/>
        <v>47.31</v>
      </c>
      <c r="DN6" s="22">
        <f t="shared" si="12"/>
        <v>47.5</v>
      </c>
      <c r="DO6" s="22">
        <f t="shared" si="12"/>
        <v>48.41</v>
      </c>
      <c r="DP6" s="22">
        <f t="shared" si="12"/>
        <v>50.02</v>
      </c>
      <c r="DQ6" s="22">
        <f t="shared" si="12"/>
        <v>51.38</v>
      </c>
      <c r="DR6" s="21" t="str">
        <f>IF(DR7="","",IF(DR7="-","【-】","【"&amp;SUBSTITUTE(TEXT(DR7,"#,##0.00"),"-","△")&amp;"】"))</f>
        <v>【52.02】</v>
      </c>
      <c r="DS6" s="22">
        <f>IF(DS7="",NA(),DS7)</f>
        <v>6.64</v>
      </c>
      <c r="DT6" s="22">
        <f t="shared" ref="DT6:EB6" si="13">IF(DT7="",NA(),DT7)</f>
        <v>6.77</v>
      </c>
      <c r="DU6" s="22">
        <f t="shared" si="13"/>
        <v>9.1199999999999992</v>
      </c>
      <c r="DV6" s="22">
        <f t="shared" si="13"/>
        <v>14.28</v>
      </c>
      <c r="DW6" s="22">
        <f t="shared" si="13"/>
        <v>18.920000000000002</v>
      </c>
      <c r="DX6" s="22">
        <f t="shared" si="13"/>
        <v>16.77</v>
      </c>
      <c r="DY6" s="22">
        <f t="shared" si="13"/>
        <v>17.399999999999999</v>
      </c>
      <c r="DZ6" s="22">
        <f t="shared" si="13"/>
        <v>18.64</v>
      </c>
      <c r="EA6" s="22">
        <f t="shared" si="13"/>
        <v>19.510000000000002</v>
      </c>
      <c r="EB6" s="22">
        <f t="shared" si="13"/>
        <v>21.6</v>
      </c>
      <c r="EC6" s="21" t="str">
        <f>IF(EC7="","",IF(EC7="-","【-】","【"&amp;SUBSTITUTE(TEXT(EC7,"#,##0.00"),"-","△")&amp;"】"))</f>
        <v>【25.37】</v>
      </c>
      <c r="ED6" s="21">
        <f>IF(ED7="",NA(),ED7)</f>
        <v>0</v>
      </c>
      <c r="EE6" s="21">
        <f t="shared" ref="EE6:EM6" si="14">IF(EE7="",NA(),EE7)</f>
        <v>0</v>
      </c>
      <c r="EF6" s="21">
        <f t="shared" si="14"/>
        <v>0</v>
      </c>
      <c r="EG6" s="21">
        <f t="shared" si="14"/>
        <v>0</v>
      </c>
      <c r="EH6" s="21">
        <f t="shared" si="14"/>
        <v>0</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15">
      <c r="A7" s="15"/>
      <c r="B7" s="24">
        <v>2023</v>
      </c>
      <c r="C7" s="24">
        <v>23671</v>
      </c>
      <c r="D7" s="24">
        <v>46</v>
      </c>
      <c r="E7" s="24">
        <v>1</v>
      </c>
      <c r="F7" s="24">
        <v>0</v>
      </c>
      <c r="G7" s="24">
        <v>1</v>
      </c>
      <c r="H7" s="24" t="s">
        <v>93</v>
      </c>
      <c r="I7" s="24" t="s">
        <v>94</v>
      </c>
      <c r="J7" s="24" t="s">
        <v>95</v>
      </c>
      <c r="K7" s="24" t="s">
        <v>96</v>
      </c>
      <c r="L7" s="24" t="s">
        <v>97</v>
      </c>
      <c r="M7" s="24" t="s">
        <v>98</v>
      </c>
      <c r="N7" s="25" t="s">
        <v>99</v>
      </c>
      <c r="O7" s="25">
        <v>70.900000000000006</v>
      </c>
      <c r="P7" s="25">
        <v>97.74</v>
      </c>
      <c r="Q7" s="25">
        <v>5032</v>
      </c>
      <c r="R7" s="25">
        <v>7352</v>
      </c>
      <c r="S7" s="25">
        <v>22.35</v>
      </c>
      <c r="T7" s="25">
        <v>328.95</v>
      </c>
      <c r="U7" s="25">
        <v>7141</v>
      </c>
      <c r="V7" s="25">
        <v>22.35</v>
      </c>
      <c r="W7" s="25">
        <v>319.51</v>
      </c>
      <c r="X7" s="25">
        <v>104.99</v>
      </c>
      <c r="Y7" s="25">
        <v>103.85</v>
      </c>
      <c r="Z7" s="25">
        <v>110.97</v>
      </c>
      <c r="AA7" s="25">
        <v>112.62</v>
      </c>
      <c r="AB7" s="25">
        <v>112.93</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135.91999999999999</v>
      </c>
      <c r="AU7" s="25">
        <v>141.22999999999999</v>
      </c>
      <c r="AV7" s="25">
        <v>168.63</v>
      </c>
      <c r="AW7" s="25">
        <v>177.97</v>
      </c>
      <c r="AX7" s="25">
        <v>217.27</v>
      </c>
      <c r="AY7" s="25">
        <v>301.04000000000002</v>
      </c>
      <c r="AZ7" s="25">
        <v>305.08</v>
      </c>
      <c r="BA7" s="25">
        <v>305.33999999999997</v>
      </c>
      <c r="BB7" s="25">
        <v>310.01</v>
      </c>
      <c r="BC7" s="25">
        <v>311.12</v>
      </c>
      <c r="BD7" s="25">
        <v>243.36</v>
      </c>
      <c r="BE7" s="25">
        <v>271.27</v>
      </c>
      <c r="BF7" s="25">
        <v>273.74</v>
      </c>
      <c r="BG7" s="25">
        <v>217.41</v>
      </c>
      <c r="BH7" s="25">
        <v>216.2</v>
      </c>
      <c r="BI7" s="25">
        <v>224.86</v>
      </c>
      <c r="BJ7" s="25">
        <v>551.62</v>
      </c>
      <c r="BK7" s="25">
        <v>585.59</v>
      </c>
      <c r="BL7" s="25">
        <v>561.34</v>
      </c>
      <c r="BM7" s="25">
        <v>538.33000000000004</v>
      </c>
      <c r="BN7" s="25">
        <v>515.14</v>
      </c>
      <c r="BO7" s="25">
        <v>265.93</v>
      </c>
      <c r="BP7" s="25">
        <v>103.01</v>
      </c>
      <c r="BQ7" s="25">
        <v>91.08</v>
      </c>
      <c r="BR7" s="25">
        <v>108.43</v>
      </c>
      <c r="BS7" s="25">
        <v>98.46</v>
      </c>
      <c r="BT7" s="25">
        <v>99.11</v>
      </c>
      <c r="BU7" s="25">
        <v>87.11</v>
      </c>
      <c r="BV7" s="25">
        <v>82.78</v>
      </c>
      <c r="BW7" s="25">
        <v>84.82</v>
      </c>
      <c r="BX7" s="25">
        <v>82.29</v>
      </c>
      <c r="BY7" s="25">
        <v>84.16</v>
      </c>
      <c r="BZ7" s="25">
        <v>97.82</v>
      </c>
      <c r="CA7" s="25">
        <v>246.45</v>
      </c>
      <c r="CB7" s="25">
        <v>250.77</v>
      </c>
      <c r="CC7" s="25">
        <v>235.37</v>
      </c>
      <c r="CD7" s="25">
        <v>233.84</v>
      </c>
      <c r="CE7" s="25">
        <v>232.99</v>
      </c>
      <c r="CF7" s="25">
        <v>223.98</v>
      </c>
      <c r="CG7" s="25">
        <v>225.09</v>
      </c>
      <c r="CH7" s="25">
        <v>224.82</v>
      </c>
      <c r="CI7" s="25">
        <v>230.85</v>
      </c>
      <c r="CJ7" s="25">
        <v>230.21</v>
      </c>
      <c r="CK7" s="25">
        <v>177.56</v>
      </c>
      <c r="CL7" s="25">
        <v>43.85</v>
      </c>
      <c r="CM7" s="25">
        <v>44.71</v>
      </c>
      <c r="CN7" s="25">
        <v>43.37</v>
      </c>
      <c r="CO7" s="25">
        <v>42.39</v>
      </c>
      <c r="CP7" s="25">
        <v>42.05</v>
      </c>
      <c r="CQ7" s="25">
        <v>49.64</v>
      </c>
      <c r="CR7" s="25">
        <v>49.38</v>
      </c>
      <c r="CS7" s="25">
        <v>50.09</v>
      </c>
      <c r="CT7" s="25">
        <v>50.1</v>
      </c>
      <c r="CU7" s="25">
        <v>49.76</v>
      </c>
      <c r="CV7" s="25">
        <v>59.81</v>
      </c>
      <c r="CW7" s="25">
        <v>92.17</v>
      </c>
      <c r="CX7" s="25">
        <v>89.33</v>
      </c>
      <c r="CY7" s="25">
        <v>91.25</v>
      </c>
      <c r="CZ7" s="25">
        <v>89.4</v>
      </c>
      <c r="DA7" s="25">
        <v>91.79</v>
      </c>
      <c r="DB7" s="25">
        <v>78.09</v>
      </c>
      <c r="DC7" s="25">
        <v>78.010000000000005</v>
      </c>
      <c r="DD7" s="25">
        <v>77.599999999999994</v>
      </c>
      <c r="DE7" s="25">
        <v>77.3</v>
      </c>
      <c r="DF7" s="25">
        <v>76.64</v>
      </c>
      <c r="DG7" s="25">
        <v>89.42</v>
      </c>
      <c r="DH7" s="25">
        <v>62.01</v>
      </c>
      <c r="DI7" s="25">
        <v>64</v>
      </c>
      <c r="DJ7" s="25">
        <v>66.099999999999994</v>
      </c>
      <c r="DK7" s="25">
        <v>67.760000000000005</v>
      </c>
      <c r="DL7" s="25">
        <v>68.33</v>
      </c>
      <c r="DM7" s="25">
        <v>47.31</v>
      </c>
      <c r="DN7" s="25">
        <v>47.5</v>
      </c>
      <c r="DO7" s="25">
        <v>48.41</v>
      </c>
      <c r="DP7" s="25">
        <v>50.02</v>
      </c>
      <c r="DQ7" s="25">
        <v>51.38</v>
      </c>
      <c r="DR7" s="25">
        <v>52.02</v>
      </c>
      <c r="DS7" s="25">
        <v>6.64</v>
      </c>
      <c r="DT7" s="25">
        <v>6.77</v>
      </c>
      <c r="DU7" s="25">
        <v>9.1199999999999992</v>
      </c>
      <c r="DV7" s="25">
        <v>14.28</v>
      </c>
      <c r="DW7" s="25">
        <v>18.920000000000002</v>
      </c>
      <c r="DX7" s="25">
        <v>16.77</v>
      </c>
      <c r="DY7" s="25">
        <v>17.399999999999999</v>
      </c>
      <c r="DZ7" s="25">
        <v>18.64</v>
      </c>
      <c r="EA7" s="25">
        <v>19.510000000000002</v>
      </c>
      <c r="EB7" s="25">
        <v>21.6</v>
      </c>
      <c r="EC7" s="25">
        <v>25.37</v>
      </c>
      <c r="ED7" s="25">
        <v>0</v>
      </c>
      <c r="EE7" s="25">
        <v>0</v>
      </c>
      <c r="EF7" s="25">
        <v>0</v>
      </c>
      <c r="EG7" s="25">
        <v>0</v>
      </c>
      <c r="EH7" s="25">
        <v>0</v>
      </c>
      <c r="EI7" s="25">
        <v>0.47</v>
      </c>
      <c r="EJ7" s="25">
        <v>0.4</v>
      </c>
      <c r="EK7" s="25">
        <v>0.36</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2025-01-24T06:43:57Z</dcterms:created>
  <dcterms:modified xsi:type="dcterms:W3CDTF">2025-01-29T06:47:34Z</dcterms:modified>
  <cp:category/>
</cp:coreProperties>
</file>