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0.132\病院再編\6年度事業関係\★病院運営課\27公営企業\250122_経営比較分析表（令和5年度決算）の分析等について\03_県提出\"/>
    </mc:Choice>
  </mc:AlternateContent>
  <xr:revisionPtr revIDLastSave="0" documentId="13_ncr:1_{F29F444B-F1BF-4105-93AA-CABA2B0D445A}" xr6:coauthVersionLast="47" xr6:coauthVersionMax="47" xr10:uidLastSave="{00000000-0000-0000-0000-000000000000}"/>
  <workbookProtection workbookAlgorithmName="SHA-512" workbookHashValue="tYMeW3SnJEJ6X+L+tqFHdqQ6yCkGr4TgnZcobEYud1DiLxLaDhTlXuuauQmR+z8IvygHmzG/zvNGzMxtSeYu0A==" workbookSaltValue="ZgZci3ru/IWswgB3GScrb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LP8" i="4" s="1"/>
  <c r="AA6" i="5"/>
  <c r="Z6" i="5"/>
  <c r="Y6" i="5"/>
  <c r="FZ12" i="4" s="1"/>
  <c r="X6" i="5"/>
  <c r="EG12" i="4" s="1"/>
  <c r="W6" i="5"/>
  <c r="V6" i="5"/>
  <c r="U6" i="5"/>
  <c r="B12" i="4" s="1"/>
  <c r="T6" i="5"/>
  <c r="FZ10" i="4" s="1"/>
  <c r="S6" i="5"/>
  <c r="R6" i="5"/>
  <c r="CN10" i="4" s="1"/>
  <c r="Q6" i="5"/>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D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CN12" i="4"/>
  <c r="AU12" i="4"/>
  <c r="ID10" i="4"/>
  <c r="EG10" i="4"/>
  <c r="AU10" i="4"/>
  <c r="JW8" i="4"/>
  <c r="ID8" i="4"/>
  <c r="EG8" i="4"/>
  <c r="CN8" i="4"/>
  <c r="B8" i="4"/>
  <c r="F11" i="5" l="1"/>
  <c r="B11" i="5"/>
  <c r="E11" i="5"/>
  <c r="D11" i="5"/>
  <c r="C11" i="5"/>
  <c r="LZ78" i="4" l="1"/>
  <c r="EZ78" i="4"/>
  <c r="EW54" i="4"/>
  <c r="EW32" i="4"/>
  <c r="BI78" i="4"/>
  <c r="BI54" i="4"/>
  <c r="BI32" i="4"/>
  <c r="LY54" i="4"/>
  <c r="LY32" i="4"/>
  <c r="IM78" i="4"/>
  <c r="IK54" i="4"/>
  <c r="IK32" i="4"/>
  <c r="P78" i="4"/>
  <c r="P54" i="4"/>
  <c r="P32" i="4"/>
  <c r="KG78" i="4"/>
  <c r="KF54" i="4"/>
  <c r="KF32" i="4"/>
  <c r="GT78" i="4"/>
  <c r="GR54" i="4"/>
  <c r="DD54" i="4"/>
  <c r="DG78" i="4"/>
  <c r="GR32" i="4"/>
  <c r="DD32" i="4"/>
  <c r="KV78" i="4"/>
  <c r="KU54" i="4"/>
  <c r="KU32" i="4"/>
  <c r="HI78" i="4"/>
  <c r="HG54" i="4"/>
  <c r="HG32" i="4"/>
  <c r="DV78" i="4"/>
  <c r="DS54" i="4"/>
  <c r="DS32" i="4"/>
  <c r="AE78" i="4"/>
  <c r="AE32" i="4"/>
  <c r="AE54" i="4"/>
  <c r="BX78" i="4"/>
  <c r="BX54" i="4"/>
  <c r="BX32" i="4"/>
  <c r="MO78" i="4"/>
  <c r="MN54" i="4"/>
  <c r="MN32" i="4"/>
  <c r="JB78" i="4"/>
  <c r="IZ54" i="4"/>
  <c r="IZ32" i="4"/>
  <c r="FL54" i="4"/>
  <c r="FL32" i="4"/>
  <c r="FO78" i="4"/>
  <c r="HX78" i="4"/>
  <c r="HV54" i="4"/>
  <c r="HV32" i="4"/>
  <c r="EK78" i="4"/>
  <c r="EH54" i="4"/>
  <c r="EH32" i="4"/>
  <c r="AT78" i="4"/>
  <c r="AT54" i="4"/>
  <c r="LK78" i="4"/>
  <c r="AT32" i="4"/>
  <c r="LJ32" i="4"/>
  <c r="LJ54"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<sst xmlns="http://schemas.openxmlformats.org/spreadsheetml/2006/main" count="345" uniqueCount="188">
  <si>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</si>
  <si>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</si>
  <si>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</si>
  <si>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</si>
  <si>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</si>
  <si>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</si>
  <si>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</si>
  <si>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</si>
  <si>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</si>
  <si>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</si>
  <si>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</si>
  <si>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</si>
  <si>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</si>
  <si>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</si>
  <si>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</si>
  <si>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</si>
  <si>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</si>
  <si>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</si>
  <si>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</si>
  <si>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</si>
  <si>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</si>
  <si>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</si>
  <si>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</si>
  <si>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</si>
  <si>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</si>
  <si>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</si>
  <si>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</si>
  <si>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</si>
  <si>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</si>
  <si>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</si>
  <si>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</si>
  <si>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</si>
  <si>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</si>
  <si>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</si>
  <si>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</si>
  <si>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</si>
  <si>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</si>
  <si>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</si>
  <si>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</si>
  <si>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</si>
  <si>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</si>
  <si>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</si>
  <si>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</si>
  <si>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</si>
  <si>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</si>
  <si>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</si>
  <si>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</si>
  <si>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</si>
  <si>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</si>
  <si>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</si>
  <si>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</si>
  <si>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</si>
  <si>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</si>
  <si>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</si>
  <si>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</si>
  <si>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</si>
  <si>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</si>
  <si>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</si>
  <si>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</si>
  <si>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</si>
  <si>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</si>
  <si>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</si>
  <si>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</si>
  <si>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</si>
  <si>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</si>
  <si>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</si>
  <si>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</si>
  <si>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</si>
  <si>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</si>
  <si>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</si>
  <si>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</si>
  <si>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</si>
  <si>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</si>
  <si>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</si>
  <si>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</si>
  <si>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</si>
  <si>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</si>
  <si>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</si>
  <si>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</si>
  <si>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</si>
  <si>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</si>
  <si>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</si>
  <si>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</si>
  <si>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</si>
  <si>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</si>
  <si>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</si>
  <si>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</si>
  <si>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</si>
  <si>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</si>
  <si>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</si>
  <si>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</si>
  <si>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</si>
  <si>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</si>
  <si>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</si>
  <si>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</si>
  <si>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</si>
  <si>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</si>
  <si>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</si>
  <si>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</si>
  <si>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</si>
  <si>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</si>
  <si>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</si>
  <si>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</si>
  <si>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</si>
  <si>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</si>
  <si>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</si>
  <si>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</si>
  <si>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</si>
  <si>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</si>
  <si>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</si>
  <si>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</si>
  <si>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</si>
  <si>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</si>
  <si>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</si>
  <si>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</si>
  <si>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</si>
  <si>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</si>
  <si>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</si>
  <si>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</si>
  <si>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</si>
  <si>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</si>
  <si>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</si>
  <si>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</si>
  <si>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</si>
  <si>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</si>
  <si>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</si>
  <si>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</si>
  <si>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</si>
  <si>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</si>
  <si>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</si>
  <si>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</si>
  <si>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</si>
  <si>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</si>
  <si>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</si>
  <si>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</si>
  <si>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</si>
  <si>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</si>
  <si>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</si>
  <si>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</si>
  <si>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</si>
  <si>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</si>
  <si>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</si>
  <si>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</si>
  <si>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</si>
  <si>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</si>
  <si>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</si>
  <si>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</si>
  <si>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</si>
  <si>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</si>
  <si>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</si>
  <si>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</si>
  <si>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</si>
  <si>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</si>
  <si>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</si>
  <si>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</si>
  <si>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</si>
  <si>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</si>
  <si>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</si>
  <si>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</si>
  <si>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</si>
  <si>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</si>
  <si>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</si>
  <si>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</si>
  <si>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</si>
  <si>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</si>
  <si>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</si>
  <si>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</si>
  <si>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</si>
  <si>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</si>
  <si>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</si>
  <si>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</si>
  <si>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</si>
  <si>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</si>
  <si>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</si>
  <si>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</si>
  <si>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</si>
  <si>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</si>
  <si>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</si>
  <si>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</si>
  <si>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</si>
  <si>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</si>
  <si>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</si>
  <si>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</si>
  <si>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</si>
  <si>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公的病院であり、へき地及び過疎地域での急性期一般医療の役割を担い、また、救急外来・小児科外来など不採算部門及び眼科外来・耳鼻科外来などの専門部門に係る医療サービスを提供し、この地域の拠点病院としての役割を果たしている。</t>
    <rPh sb="9" eb="11">
      <t>コウテキ</t>
    </rPh>
    <rPh sb="36" eb="38">
      <t>ヤクワリ</t>
    </rPh>
    <rPh sb="39" eb="40">
      <t>ニナ</t>
    </rPh>
    <rPh sb="79" eb="81">
      <t>ブモン</t>
    </rPh>
    <rPh sb="91" eb="93">
      <t>テイキョウ</t>
    </rPh>
    <rPh sb="111" eb="112">
      <t>ハ</t>
    </rPh>
    <phoneticPr fontId="5"/>
  </si>
  <si>
    <t>　医療圏域全域において患者数が減少傾向にあることから、当院においても従来の医療体制からの転換期と考え、地域包括ケア病床の導入、外来患者の院外処方箋移行により増収対策、経費削減対策を図っている。また、地域医療構想及び新たに策定される公立病院経営強化プランに基づき、地域における当院の役割を再確認し、医療提供と病院経営のバランスを整えるとともに、今後も広域連合、構成市町との連携を図る。</t>
    <phoneticPr fontId="5"/>
  </si>
  <si>
    <t xml:space="preserve">　経常収支比率及び医業収支比率ともに前年度比で改善基調にあるものの、依然として低位のまま推移した。医業収益全体としては前年度と同程度であり、一方で医業費用については経費縮減（材料費、人員調整等人件費）の要素等もあり、結果的に経常損益及び医業損益ともに前年度比で若干の縮小とはなったが赤字を計上することとなった。
　今後、当院を取り巻く状況は、周辺地域の人口減少とともに患者数の落ち込みは回避し難いものの、一方で地域における高齢者人口の推移から急激には減少せず長期にわたり逓減していくことが想定されることから、将来的の病床機能の在り方（回復期病床の充実等）と、外来医療の再編（診療科のバランス）、医療資源の規模等を検討しながら、均衡ある病院経営の方向性を模索する必要がある。
</t>
    <phoneticPr fontId="5"/>
  </si>
  <si>
    <t>　昭和56年に当病院が建設され44年が経過し、建物・設備関係共に経年劣化が著しく毎年傷んでいる箇所や不具合箇所が発生している状態である。医療機器についても老朽化しているものが多く、毎年度、必要性と採算性を考慮し更新している状況である。今後は、規模を縮小した施設建替の計画を進める必要がある。</t>
    <rPh sb="7" eb="8">
      <t>トウ</t>
    </rPh>
    <rPh sb="8" eb="10">
      <t>ビョウイン</t>
    </rPh>
    <rPh sb="42" eb="43">
      <t>イタ</t>
    </rPh>
    <rPh sb="50" eb="53">
      <t>フグアイ</t>
    </rPh>
    <rPh sb="53" eb="55">
      <t>カショ</t>
    </rPh>
    <rPh sb="56" eb="58">
      <t>ハッセイ</t>
    </rPh>
    <rPh sb="62" eb="64">
      <t>ジョウタイ</t>
    </rPh>
    <rPh sb="128" eb="130">
      <t>シセツ</t>
    </rPh>
    <rPh sb="130" eb="132">
      <t>タテカ</t>
    </rPh>
    <rPh sb="133" eb="135">
      <t>ケイカク</t>
    </rPh>
    <rPh sb="136" eb="13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</si>
</sst>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55.9</c:v>
                </c:pt>
                <c:pt idx="1">
                  <c:v>67.2</c:v>
                </c:pt>
                <c:pt idx="2">
                  <c:v>81.2</c:v>
                </c:pt>
                <c:pt idx="3">
                  <c:v>76.2</c:v>
                </c:pt>
                <c:pt idx="4">
                  <c:v>78.7</c:v>
                </c:pt>
              </c:numCache>
            </c:numRef>
          </c:val>
          <c:extLst>
            <c:ext xmlns:c16="http://schemas.microsoft.com/office/drawing/2014/chart" uri="{C3380CC4-5D6E-409C-BE32-E72D297353CC}">
              <c16:uniqueId val="{00000000-172C-40CB-A4DC-38C5CCD285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72C-40CB-A4DC-38C5CCD285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75.900000000000006</c:v>
                </c:pt>
                <c:pt idx="1">
                  <c:v>75.099999999999994</c:v>
                </c:pt>
                <c:pt idx="2">
                  <c:v>69.599999999999994</c:v>
                </c:pt>
                <c:pt idx="3">
                  <c:v>69.599999999999994</c:v>
                </c:pt>
                <c:pt idx="4">
                  <c:v>69.400000000000006</c:v>
                </c:pt>
              </c:numCache>
            </c:numRef>
          </c:val>
          <c:extLst>
            <c:ext xmlns:c16="http://schemas.microsoft.com/office/drawing/2014/chart" uri="{C3380CC4-5D6E-409C-BE32-E72D297353CC}">
              <c16:uniqueId val="{00000000-4BDA-4709-8038-3C4381C999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BDA-4709-8038-3C4381C999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77.400000000000006</c:v>
                </c:pt>
                <c:pt idx="1">
                  <c:v>77.2</c:v>
                </c:pt>
                <c:pt idx="2">
                  <c:v>72.5</c:v>
                </c:pt>
                <c:pt idx="3">
                  <c:v>74.400000000000006</c:v>
                </c:pt>
                <c:pt idx="4">
                  <c:v>75.2</c:v>
                </c:pt>
              </c:numCache>
            </c:numRef>
          </c:val>
          <c:extLst>
            <c:ext xmlns:c16="http://schemas.microsoft.com/office/drawing/2014/chart" uri="{C3380CC4-5D6E-409C-BE32-E72D297353CC}">
              <c16:uniqueId val="{00000000-00B5-430D-900D-7BAB7644FF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0B5-430D-900D-7BAB7644FF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90.4</c:v>
                </c:pt>
                <c:pt idx="1">
                  <c:v>95.8</c:v>
                </c:pt>
                <c:pt idx="2">
                  <c:v>93.9</c:v>
                </c:pt>
                <c:pt idx="3">
                  <c:v>95.3</c:v>
                </c:pt>
                <c:pt idx="4">
                  <c:v>97</c:v>
                </c:pt>
              </c:numCache>
            </c:numRef>
          </c:val>
          <c:extLst>
            <c:ext xmlns:c16="http://schemas.microsoft.com/office/drawing/2014/chart" uri="{C3380CC4-5D6E-409C-BE32-E72D297353CC}">
              <c16:uniqueId val="{00000000-3191-4E69-B4C1-5FBBCFFFFF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191-4E69-B4C1-5FBBCFFFFF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74.8</c:v>
                </c:pt>
                <c:pt idx="1">
                  <c:v>74.400000000000006</c:v>
                </c:pt>
                <c:pt idx="2">
                  <c:v>76.400000000000006</c:v>
                </c:pt>
                <c:pt idx="3">
                  <c:v>78.5</c:v>
                </c:pt>
                <c:pt idx="4">
                  <c:v>80.400000000000006</c:v>
                </c:pt>
              </c:numCache>
            </c:numRef>
          </c:val>
          <c:extLst>
            <c:ext xmlns:c16="http://schemas.microsoft.com/office/drawing/2014/chart" uri="{C3380CC4-5D6E-409C-BE32-E72D297353CC}">
              <c16:uniqueId val="{00000000-A1AB-42E6-89CB-F769A91C64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1AB-42E6-89CB-F769A91C64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68.5</c:v>
                </c:pt>
                <c:pt idx="1">
                  <c:v>66.3</c:v>
                </c:pt>
                <c:pt idx="2">
                  <c:v>68.099999999999994</c:v>
                </c:pt>
                <c:pt idx="3">
                  <c:v>71.5</c:v>
                </c:pt>
                <c:pt idx="4">
                  <c:v>75</c:v>
                </c:pt>
              </c:numCache>
            </c:numRef>
          </c:val>
          <c:extLst>
            <c:ext xmlns:c16="http://schemas.microsoft.com/office/drawing/2014/chart" uri="{C3380CC4-5D6E-409C-BE32-E72D297353CC}">
              <c16:uniqueId val="{00000000-D37B-409C-A154-C5E6EBE5E5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D37B-409C-A154-C5E6EBE5E5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53157814</c:v>
                </c:pt>
                <c:pt idx="1">
                  <c:v>50437314</c:v>
                </c:pt>
                <c:pt idx="2">
                  <c:v>55845183</c:v>
                </c:pt>
                <c:pt idx="3">
                  <c:v>55637450</c:v>
                </c:pt>
                <c:pt idx="4">
                  <c:v>54890117</c:v>
                </c:pt>
              </c:numCache>
            </c:numRef>
          </c:val>
          <c:extLst>
            <c:ext xmlns:c16="http://schemas.microsoft.com/office/drawing/2014/chart" uri="{C3380CC4-5D6E-409C-BE32-E72D297353CC}">
              <c16:uniqueId val="{00000000-11BB-4AD1-98A1-A4B34DA8AA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1BB-4AD1-98A1-A4B34DA8AA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39</c:v>
                </c:pt>
                <c:pt idx="1">
                  <c:v>32.5</c:v>
                </c:pt>
                <c:pt idx="2">
                  <c:v>15.8</c:v>
                </c:pt>
                <c:pt idx="3">
                  <c:v>15.9</c:v>
                </c:pt>
                <c:pt idx="4">
                  <c:v>16.399999999999999</c:v>
                </c:pt>
              </c:numCache>
            </c:numRef>
          </c:val>
          <c:extLst>
            <c:ext xmlns:c16="http://schemas.microsoft.com/office/drawing/2014/chart" uri="{C3380CC4-5D6E-409C-BE32-E72D297353CC}">
              <c16:uniqueId val="{00000000-B593-4178-A9D1-759BDA5465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593-4178-A9D1-759BDA5465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62.3</c:v>
                </c:pt>
                <c:pt idx="2">
                  <c:v>79.099999999999994</c:v>
                </c:pt>
                <c:pt idx="3">
                  <c:v>77.5</c:v>
                </c:pt>
                <c:pt idx="4">
                  <c:v>69.2</c:v>
                </c:pt>
              </c:numCache>
            </c:numRef>
          </c:val>
          <c:extLst>
            <c:ext xmlns:c16="http://schemas.microsoft.com/office/drawing/2014/chart" uri="{C3380CC4-5D6E-409C-BE32-E72D297353CC}">
              <c16:uniqueId val="{00000000-D547-4EAC-891C-AEA01E6786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D547-4EAC-891C-AEA01E6786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16703</c:v>
                </c:pt>
                <c:pt idx="1">
                  <c:v>16179</c:v>
                </c:pt>
                <c:pt idx="2">
                  <c:v>9237</c:v>
                </c:pt>
                <c:pt idx="3">
                  <c:v>8965</c:v>
                </c:pt>
                <c:pt idx="4">
                  <c:v>9021</c:v>
                </c:pt>
              </c:numCache>
            </c:numRef>
          </c:val>
          <c:extLst>
            <c:ext xmlns:c16="http://schemas.microsoft.com/office/drawing/2014/chart" uri="{C3380CC4-5D6E-409C-BE32-E72D297353CC}">
              <c16:uniqueId val="{00000000-1FDA-4F54-9231-5660F657FF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FDA-4F54-9231-5660F657FF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25932</c:v>
                </c:pt>
                <c:pt idx="1">
                  <c:v>29996</c:v>
                </c:pt>
                <c:pt idx="2">
                  <c:v>33140</c:v>
                </c:pt>
                <c:pt idx="3">
                  <c:v>35855</c:v>
                </c:pt>
                <c:pt idx="4">
                  <c:v>34467</c:v>
                </c:pt>
              </c:numCache>
            </c:numRef>
          </c:val>
          <c:extLst>
            <c:ext xmlns:c16="http://schemas.microsoft.com/office/drawing/2014/chart" uri="{C3380CC4-5D6E-409C-BE32-E72D297353CC}">
              <c16:uniqueId val="{00000000-F128-401F-BE54-521DB5C0BB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128-401F-BE54-521DB5C0BB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6.5</c:v>
                </c:pt>
                <c:pt idx="4">
                  <c:v>10.8</c:v>
                </c:pt>
              </c:numCache>
            </c:numRef>
          </c:val>
          <c:extLst>
            <c:ext xmlns:c16="http://schemas.microsoft.com/office/drawing/2014/chart" uri="{C3380CC4-5D6E-409C-BE32-E72D297353CC}">
              <c16:uniqueId val="{00000000-EB51-4053-ABAD-3D9B482F5C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B51-4053-ABAD-3D9B482F5C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青森県つがる西北五広域連合　鰺ヶ沢病院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7616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90.4</v>
      </c>
      <c r="Q33" s="129"/>
      <c r="R33" s="129"/>
      <c r="S33" s="129"/>
      <c r="T33" s="129"/>
      <c r="U33" s="129"/>
      <c r="V33" s="129"/>
      <c r="W33" s="129"/>
      <c r="X33" s="129"/>
      <c r="Y33" s="129"/>
      <c r="Z33" s="129"/>
      <c r="AA33" s="129"/>
      <c r="AB33" s="129"/>
      <c r="AC33" s="129"/>
      <c r="AD33" s="130"/>
      <c r="AE33" s="128">
        <f>データ!AJ7</f>
        <v>95.8</v>
      </c>
      <c r="AF33" s="129"/>
      <c r="AG33" s="129"/>
      <c r="AH33" s="129"/>
      <c r="AI33" s="129"/>
      <c r="AJ33" s="129"/>
      <c r="AK33" s="129"/>
      <c r="AL33" s="129"/>
      <c r="AM33" s="129"/>
      <c r="AN33" s="129"/>
      <c r="AO33" s="129"/>
      <c r="AP33" s="129"/>
      <c r="AQ33" s="129"/>
      <c r="AR33" s="129"/>
      <c r="AS33" s="130"/>
      <c r="AT33" s="128">
        <f>データ!AK7</f>
        <v>93.9</v>
      </c>
      <c r="AU33" s="129"/>
      <c r="AV33" s="129"/>
      <c r="AW33" s="129"/>
      <c r="AX33" s="129"/>
      <c r="AY33" s="129"/>
      <c r="AZ33" s="129"/>
      <c r="BA33" s="129"/>
      <c r="BB33" s="129"/>
      <c r="BC33" s="129"/>
      <c r="BD33" s="129"/>
      <c r="BE33" s="129"/>
      <c r="BF33" s="129"/>
      <c r="BG33" s="129"/>
      <c r="BH33" s="130"/>
      <c r="BI33" s="128">
        <f>データ!AL7</f>
        <v>95.3</v>
      </c>
      <c r="BJ33" s="129"/>
      <c r="BK33" s="129"/>
      <c r="BL33" s="129"/>
      <c r="BM33" s="129"/>
      <c r="BN33" s="129"/>
      <c r="BO33" s="129"/>
      <c r="BP33" s="129"/>
      <c r="BQ33" s="129"/>
      <c r="BR33" s="129"/>
      <c r="BS33" s="129"/>
      <c r="BT33" s="129"/>
      <c r="BU33" s="129"/>
      <c r="BV33" s="129"/>
      <c r="BW33" s="130"/>
      <c r="BX33" s="128">
        <f>データ!AM7</f>
        <v>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77.400000000000006</v>
      </c>
      <c r="DE33" s="129"/>
      <c r="DF33" s="129"/>
      <c r="DG33" s="129"/>
      <c r="DH33" s="129"/>
      <c r="DI33" s="129"/>
      <c r="DJ33" s="129"/>
      <c r="DK33" s="129"/>
      <c r="DL33" s="129"/>
      <c r="DM33" s="129"/>
      <c r="DN33" s="129"/>
      <c r="DO33" s="129"/>
      <c r="DP33" s="129"/>
      <c r="DQ33" s="129"/>
      <c r="DR33" s="130"/>
      <c r="DS33" s="128">
        <f>データ!AU7</f>
        <v>77.2</v>
      </c>
      <c r="DT33" s="129"/>
      <c r="DU33" s="129"/>
      <c r="DV33" s="129"/>
      <c r="DW33" s="129"/>
      <c r="DX33" s="129"/>
      <c r="DY33" s="129"/>
      <c r="DZ33" s="129"/>
      <c r="EA33" s="129"/>
      <c r="EB33" s="129"/>
      <c r="EC33" s="129"/>
      <c r="ED33" s="129"/>
      <c r="EE33" s="129"/>
      <c r="EF33" s="129"/>
      <c r="EG33" s="130"/>
      <c r="EH33" s="128">
        <f>データ!AV7</f>
        <v>72.5</v>
      </c>
      <c r="EI33" s="129"/>
      <c r="EJ33" s="129"/>
      <c r="EK33" s="129"/>
      <c r="EL33" s="129"/>
      <c r="EM33" s="129"/>
      <c r="EN33" s="129"/>
      <c r="EO33" s="129"/>
      <c r="EP33" s="129"/>
      <c r="EQ33" s="129"/>
      <c r="ER33" s="129"/>
      <c r="ES33" s="129"/>
      <c r="ET33" s="129"/>
      <c r="EU33" s="129"/>
      <c r="EV33" s="130"/>
      <c r="EW33" s="128">
        <f>データ!AW7</f>
        <v>74.400000000000006</v>
      </c>
      <c r="EX33" s="129"/>
      <c r="EY33" s="129"/>
      <c r="EZ33" s="129"/>
      <c r="FA33" s="129"/>
      <c r="FB33" s="129"/>
      <c r="FC33" s="129"/>
      <c r="FD33" s="129"/>
      <c r="FE33" s="129"/>
      <c r="FF33" s="129"/>
      <c r="FG33" s="129"/>
      <c r="FH33" s="129"/>
      <c r="FI33" s="129"/>
      <c r="FJ33" s="129"/>
      <c r="FK33" s="130"/>
      <c r="FL33" s="128">
        <f>データ!AX7</f>
        <v>75.2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75.900000000000006</v>
      </c>
      <c r="GS33" s="129"/>
      <c r="GT33" s="129"/>
      <c r="GU33" s="129"/>
      <c r="GV33" s="129"/>
      <c r="GW33" s="129"/>
      <c r="GX33" s="129"/>
      <c r="GY33" s="129"/>
      <c r="GZ33" s="129"/>
      <c r="HA33" s="129"/>
      <c r="HB33" s="129"/>
      <c r="HC33" s="129"/>
      <c r="HD33" s="129"/>
      <c r="HE33" s="129"/>
      <c r="HF33" s="130"/>
      <c r="HG33" s="128">
        <f>データ!BF7</f>
        <v>75.099999999999994</v>
      </c>
      <c r="HH33" s="129"/>
      <c r="HI33" s="129"/>
      <c r="HJ33" s="129"/>
      <c r="HK33" s="129"/>
      <c r="HL33" s="129"/>
      <c r="HM33" s="129"/>
      <c r="HN33" s="129"/>
      <c r="HO33" s="129"/>
      <c r="HP33" s="129"/>
      <c r="HQ33" s="129"/>
      <c r="HR33" s="129"/>
      <c r="HS33" s="129"/>
      <c r="HT33" s="129"/>
      <c r="HU33" s="130"/>
      <c r="HV33" s="128">
        <f>データ!BG7</f>
        <v>69.599999999999994</v>
      </c>
      <c r="HW33" s="129"/>
      <c r="HX33" s="129"/>
      <c r="HY33" s="129"/>
      <c r="HZ33" s="129"/>
      <c r="IA33" s="129"/>
      <c r="IB33" s="129"/>
      <c r="IC33" s="129"/>
      <c r="ID33" s="129"/>
      <c r="IE33" s="129"/>
      <c r="IF33" s="129"/>
      <c r="IG33" s="129"/>
      <c r="IH33" s="129"/>
      <c r="II33" s="129"/>
      <c r="IJ33" s="130"/>
      <c r="IK33" s="128">
        <f>データ!BH7</f>
        <v>69.599999999999994</v>
      </c>
      <c r="IL33" s="129"/>
      <c r="IM33" s="129"/>
      <c r="IN33" s="129"/>
      <c r="IO33" s="129"/>
      <c r="IP33" s="129"/>
      <c r="IQ33" s="129"/>
      <c r="IR33" s="129"/>
      <c r="IS33" s="129"/>
      <c r="IT33" s="129"/>
      <c r="IU33" s="129"/>
      <c r="IV33" s="129"/>
      <c r="IW33" s="129"/>
      <c r="IX33" s="129"/>
      <c r="IY33" s="130"/>
      <c r="IZ33" s="128">
        <f>データ!BI7</f>
        <v>69.400000000000006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55.9</v>
      </c>
      <c r="KG33" s="129"/>
      <c r="KH33" s="129"/>
      <c r="KI33" s="129"/>
      <c r="KJ33" s="129"/>
      <c r="KK33" s="129"/>
      <c r="KL33" s="129"/>
      <c r="KM33" s="129"/>
      <c r="KN33" s="129"/>
      <c r="KO33" s="129"/>
      <c r="KP33" s="129"/>
      <c r="KQ33" s="129"/>
      <c r="KR33" s="129"/>
      <c r="KS33" s="129"/>
      <c r="KT33" s="130"/>
      <c r="KU33" s="128">
        <f>データ!BQ7</f>
        <v>67.2</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76.2</v>
      </c>
      <c r="LZ33" s="129"/>
      <c r="MA33" s="129"/>
      <c r="MB33" s="129"/>
      <c r="MC33" s="129"/>
      <c r="MD33" s="129"/>
      <c r="ME33" s="129"/>
      <c r="MF33" s="129"/>
      <c r="MG33" s="129"/>
      <c r="MH33" s="129"/>
      <c r="MI33" s="129"/>
      <c r="MJ33" s="129"/>
      <c r="MK33" s="129"/>
      <c r="ML33" s="129"/>
      <c r="MM33" s="130"/>
      <c r="MN33" s="128">
        <f>データ!BT7</f>
        <v>78.7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25932</v>
      </c>
      <c r="Q55" s="144"/>
      <c r="R55" s="144"/>
      <c r="S55" s="144"/>
      <c r="T55" s="144"/>
      <c r="U55" s="144"/>
      <c r="V55" s="144"/>
      <c r="W55" s="144"/>
      <c r="X55" s="144"/>
      <c r="Y55" s="144"/>
      <c r="Z55" s="144"/>
      <c r="AA55" s="144"/>
      <c r="AB55" s="144"/>
      <c r="AC55" s="144"/>
      <c r="AD55" s="145"/>
      <c r="AE55" s="143">
        <f>データ!CB7</f>
        <v>29996</v>
      </c>
      <c r="AF55" s="144"/>
      <c r="AG55" s="144"/>
      <c r="AH55" s="144"/>
      <c r="AI55" s="144"/>
      <c r="AJ55" s="144"/>
      <c r="AK55" s="144"/>
      <c r="AL55" s="144"/>
      <c r="AM55" s="144"/>
      <c r="AN55" s="144"/>
      <c r="AO55" s="144"/>
      <c r="AP55" s="144"/>
      <c r="AQ55" s="144"/>
      <c r="AR55" s="144"/>
      <c r="AS55" s="145"/>
      <c r="AT55" s="143">
        <f>データ!CC7</f>
        <v>33140</v>
      </c>
      <c r="AU55" s="144"/>
      <c r="AV55" s="144"/>
      <c r="AW55" s="144"/>
      <c r="AX55" s="144"/>
      <c r="AY55" s="144"/>
      <c r="AZ55" s="144"/>
      <c r="BA55" s="144"/>
      <c r="BB55" s="144"/>
      <c r="BC55" s="144"/>
      <c r="BD55" s="144"/>
      <c r="BE55" s="144"/>
      <c r="BF55" s="144"/>
      <c r="BG55" s="144"/>
      <c r="BH55" s="145"/>
      <c r="BI55" s="143">
        <f>データ!CD7</f>
        <v>35855</v>
      </c>
      <c r="BJ55" s="144"/>
      <c r="BK55" s="144"/>
      <c r="BL55" s="144"/>
      <c r="BM55" s="144"/>
      <c r="BN55" s="144"/>
      <c r="BO55" s="144"/>
      <c r="BP55" s="144"/>
      <c r="BQ55" s="144"/>
      <c r="BR55" s="144"/>
      <c r="BS55" s="144"/>
      <c r="BT55" s="144"/>
      <c r="BU55" s="144"/>
      <c r="BV55" s="144"/>
      <c r="BW55" s="145"/>
      <c r="BX55" s="143">
        <f>データ!CE7</f>
        <v>34467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16703</v>
      </c>
      <c r="DE55" s="144"/>
      <c r="DF55" s="144"/>
      <c r="DG55" s="144"/>
      <c r="DH55" s="144"/>
      <c r="DI55" s="144"/>
      <c r="DJ55" s="144"/>
      <c r="DK55" s="144"/>
      <c r="DL55" s="144"/>
      <c r="DM55" s="144"/>
      <c r="DN55" s="144"/>
      <c r="DO55" s="144"/>
      <c r="DP55" s="144"/>
      <c r="DQ55" s="144"/>
      <c r="DR55" s="145"/>
      <c r="DS55" s="143">
        <f>データ!CM7</f>
        <v>16179</v>
      </c>
      <c r="DT55" s="144"/>
      <c r="DU55" s="144"/>
      <c r="DV55" s="144"/>
      <c r="DW55" s="144"/>
      <c r="DX55" s="144"/>
      <c r="DY55" s="144"/>
      <c r="DZ55" s="144"/>
      <c r="EA55" s="144"/>
      <c r="EB55" s="144"/>
      <c r="EC55" s="144"/>
      <c r="ED55" s="144"/>
      <c r="EE55" s="144"/>
      <c r="EF55" s="144"/>
      <c r="EG55" s="145"/>
      <c r="EH55" s="143">
        <f>データ!CN7</f>
        <v>9237</v>
      </c>
      <c r="EI55" s="144"/>
      <c r="EJ55" s="144"/>
      <c r="EK55" s="144"/>
      <c r="EL55" s="144"/>
      <c r="EM55" s="144"/>
      <c r="EN55" s="144"/>
      <c r="EO55" s="144"/>
      <c r="EP55" s="144"/>
      <c r="EQ55" s="144"/>
      <c r="ER55" s="144"/>
      <c r="ES55" s="144"/>
      <c r="ET55" s="144"/>
      <c r="EU55" s="144"/>
      <c r="EV55" s="145"/>
      <c r="EW55" s="143">
        <f>データ!CO7</f>
        <v>8965</v>
      </c>
      <c r="EX55" s="144"/>
      <c r="EY55" s="144"/>
      <c r="EZ55" s="144"/>
      <c r="FA55" s="144"/>
      <c r="FB55" s="144"/>
      <c r="FC55" s="144"/>
      <c r="FD55" s="144"/>
      <c r="FE55" s="144"/>
      <c r="FF55" s="144"/>
      <c r="FG55" s="144"/>
      <c r="FH55" s="144"/>
      <c r="FI55" s="144"/>
      <c r="FJ55" s="144"/>
      <c r="FK55" s="145"/>
      <c r="FL55" s="143">
        <f>データ!CP7</f>
        <v>9021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62.3</v>
      </c>
      <c r="HH55" s="129"/>
      <c r="HI55" s="129"/>
      <c r="HJ55" s="129"/>
      <c r="HK55" s="129"/>
      <c r="HL55" s="129"/>
      <c r="HM55" s="129"/>
      <c r="HN55" s="129"/>
      <c r="HO55" s="129"/>
      <c r="HP55" s="129"/>
      <c r="HQ55" s="129"/>
      <c r="HR55" s="129"/>
      <c r="HS55" s="129"/>
      <c r="HT55" s="129"/>
      <c r="HU55" s="130"/>
      <c r="HV55" s="128">
        <f>データ!CY7</f>
        <v>79.099999999999994</v>
      </c>
      <c r="HW55" s="129"/>
      <c r="HX55" s="129"/>
      <c r="HY55" s="129"/>
      <c r="HZ55" s="129"/>
      <c r="IA55" s="129"/>
      <c r="IB55" s="129"/>
      <c r="IC55" s="129"/>
      <c r="ID55" s="129"/>
      <c r="IE55" s="129"/>
      <c r="IF55" s="129"/>
      <c r="IG55" s="129"/>
      <c r="IH55" s="129"/>
      <c r="II55" s="129"/>
      <c r="IJ55" s="130"/>
      <c r="IK55" s="128">
        <f>データ!CZ7</f>
        <v>77.5</v>
      </c>
      <c r="IL55" s="129"/>
      <c r="IM55" s="129"/>
      <c r="IN55" s="129"/>
      <c r="IO55" s="129"/>
      <c r="IP55" s="129"/>
      <c r="IQ55" s="129"/>
      <c r="IR55" s="129"/>
      <c r="IS55" s="129"/>
      <c r="IT55" s="129"/>
      <c r="IU55" s="129"/>
      <c r="IV55" s="129"/>
      <c r="IW55" s="129"/>
      <c r="IX55" s="129"/>
      <c r="IY55" s="130"/>
      <c r="IZ55" s="128">
        <f>データ!DA7</f>
        <v>69.2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39</v>
      </c>
      <c r="KG55" s="129"/>
      <c r="KH55" s="129"/>
      <c r="KI55" s="129"/>
      <c r="KJ55" s="129"/>
      <c r="KK55" s="129"/>
      <c r="KL55" s="129"/>
      <c r="KM55" s="129"/>
      <c r="KN55" s="129"/>
      <c r="KO55" s="129"/>
      <c r="KP55" s="129"/>
      <c r="KQ55" s="129"/>
      <c r="KR55" s="129"/>
      <c r="KS55" s="129"/>
      <c r="KT55" s="130"/>
      <c r="KU55" s="128">
        <f>データ!DI7</f>
        <v>32.5</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15.9</v>
      </c>
      <c r="LZ55" s="129"/>
      <c r="MA55" s="129"/>
      <c r="MB55" s="129"/>
      <c r="MC55" s="129"/>
      <c r="MD55" s="129"/>
      <c r="ME55" s="129"/>
      <c r="MF55" s="129"/>
      <c r="MG55" s="129"/>
      <c r="MH55" s="129"/>
      <c r="MI55" s="129"/>
      <c r="MJ55" s="129"/>
      <c r="MK55" s="129"/>
      <c r="ML55" s="129"/>
      <c r="MM55" s="130"/>
      <c r="MN55" s="128">
        <f>データ!DL7</f>
        <v>16.399999999999999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6.5</v>
      </c>
      <c r="BJ79" s="129"/>
      <c r="BK79" s="129"/>
      <c r="BL79" s="129"/>
      <c r="BM79" s="129"/>
      <c r="BN79" s="129"/>
      <c r="BO79" s="129"/>
      <c r="BP79" s="129"/>
      <c r="BQ79" s="129"/>
      <c r="BR79" s="129"/>
      <c r="BS79" s="129"/>
      <c r="BT79" s="129"/>
      <c r="BU79" s="129"/>
      <c r="BV79" s="129"/>
      <c r="BW79" s="130"/>
      <c r="BX79" s="128">
        <f>データ!DW7</f>
        <v>10.8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74.8</v>
      </c>
      <c r="DH79" s="129"/>
      <c r="DI79" s="129"/>
      <c r="DJ79" s="129"/>
      <c r="DK79" s="129"/>
      <c r="DL79" s="129"/>
      <c r="DM79" s="129"/>
      <c r="DN79" s="129"/>
      <c r="DO79" s="129"/>
      <c r="DP79" s="129"/>
      <c r="DQ79" s="129"/>
      <c r="DR79" s="129"/>
      <c r="DS79" s="129"/>
      <c r="DT79" s="129"/>
      <c r="DU79" s="130"/>
      <c r="DV79" s="128">
        <f>データ!EE7</f>
        <v>74.400000000000006</v>
      </c>
      <c r="DW79" s="129"/>
      <c r="DX79" s="129"/>
      <c r="DY79" s="129"/>
      <c r="DZ79" s="129"/>
      <c r="EA79" s="129"/>
      <c r="EB79" s="129"/>
      <c r="EC79" s="129"/>
      <c r="ED79" s="129"/>
      <c r="EE79" s="129"/>
      <c r="EF79" s="129"/>
      <c r="EG79" s="129"/>
      <c r="EH79" s="129"/>
      <c r="EI79" s="129"/>
      <c r="EJ79" s="130"/>
      <c r="EK79" s="128">
        <f>データ!EF7</f>
        <v>76.400000000000006</v>
      </c>
      <c r="EL79" s="129"/>
      <c r="EM79" s="129"/>
      <c r="EN79" s="129"/>
      <c r="EO79" s="129"/>
      <c r="EP79" s="129"/>
      <c r="EQ79" s="129"/>
      <c r="ER79" s="129"/>
      <c r="ES79" s="129"/>
      <c r="ET79" s="129"/>
      <c r="EU79" s="129"/>
      <c r="EV79" s="129"/>
      <c r="EW79" s="129"/>
      <c r="EX79" s="129"/>
      <c r="EY79" s="130"/>
      <c r="EZ79" s="128">
        <f>データ!EG7</f>
        <v>78.5</v>
      </c>
      <c r="FA79" s="129"/>
      <c r="FB79" s="129"/>
      <c r="FC79" s="129"/>
      <c r="FD79" s="129"/>
      <c r="FE79" s="129"/>
      <c r="FF79" s="129"/>
      <c r="FG79" s="129"/>
      <c r="FH79" s="129"/>
      <c r="FI79" s="129"/>
      <c r="FJ79" s="129"/>
      <c r="FK79" s="129"/>
      <c r="FL79" s="129"/>
      <c r="FM79" s="129"/>
      <c r="FN79" s="130"/>
      <c r="FO79" s="128">
        <f>データ!EH7</f>
        <v>80.400000000000006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v>
      </c>
      <c r="GU79" s="129"/>
      <c r="GV79" s="129"/>
      <c r="GW79" s="129"/>
      <c r="GX79" s="129"/>
      <c r="GY79" s="129"/>
      <c r="GZ79" s="129"/>
      <c r="HA79" s="129"/>
      <c r="HB79" s="129"/>
      <c r="HC79" s="129"/>
      <c r="HD79" s="129"/>
      <c r="HE79" s="129"/>
      <c r="HF79" s="129"/>
      <c r="HG79" s="129"/>
      <c r="HH79" s="130"/>
      <c r="HI79" s="128">
        <f>データ!EP7</f>
        <v>66.3</v>
      </c>
      <c r="HJ79" s="129"/>
      <c r="HK79" s="129"/>
      <c r="HL79" s="129"/>
      <c r="HM79" s="129"/>
      <c r="HN79" s="129"/>
      <c r="HO79" s="129"/>
      <c r="HP79" s="129"/>
      <c r="HQ79" s="129"/>
      <c r="HR79" s="129"/>
      <c r="HS79" s="129"/>
      <c r="HT79" s="129"/>
      <c r="HU79" s="129"/>
      <c r="HV79" s="129"/>
      <c r="HW79" s="130"/>
      <c r="HX79" s="128">
        <f>データ!EQ7</f>
        <v>68.099999999999994</v>
      </c>
      <c r="HY79" s="129"/>
      <c r="HZ79" s="129"/>
      <c r="IA79" s="129"/>
      <c r="IB79" s="129"/>
      <c r="IC79" s="129"/>
      <c r="ID79" s="129"/>
      <c r="IE79" s="129"/>
      <c r="IF79" s="129"/>
      <c r="IG79" s="129"/>
      <c r="IH79" s="129"/>
      <c r="II79" s="129"/>
      <c r="IJ79" s="129"/>
      <c r="IK79" s="129"/>
      <c r="IL79" s="130"/>
      <c r="IM79" s="128">
        <f>データ!ER7</f>
        <v>71.5</v>
      </c>
      <c r="IN79" s="129"/>
      <c r="IO79" s="129"/>
      <c r="IP79" s="129"/>
      <c r="IQ79" s="129"/>
      <c r="IR79" s="129"/>
      <c r="IS79" s="129"/>
      <c r="IT79" s="129"/>
      <c r="IU79" s="129"/>
      <c r="IV79" s="129"/>
      <c r="IW79" s="129"/>
      <c r="IX79" s="129"/>
      <c r="IY79" s="129"/>
      <c r="IZ79" s="129"/>
      <c r="JA79" s="130"/>
      <c r="JB79" s="128">
        <f>データ!ES7</f>
        <v>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53157814</v>
      </c>
      <c r="KH79" s="144"/>
      <c r="KI79" s="144"/>
      <c r="KJ79" s="144"/>
      <c r="KK79" s="144"/>
      <c r="KL79" s="144"/>
      <c r="KM79" s="144"/>
      <c r="KN79" s="144"/>
      <c r="KO79" s="144"/>
      <c r="KP79" s="144"/>
      <c r="KQ79" s="144"/>
      <c r="KR79" s="144"/>
      <c r="KS79" s="144"/>
      <c r="KT79" s="144"/>
      <c r="KU79" s="145"/>
      <c r="KV79" s="143">
        <f>データ!FA7</f>
        <v>50437314</v>
      </c>
      <c r="KW79" s="144"/>
      <c r="KX79" s="144"/>
      <c r="KY79" s="144"/>
      <c r="KZ79" s="144"/>
      <c r="LA79" s="144"/>
      <c r="LB79" s="144"/>
      <c r="LC79" s="144"/>
      <c r="LD79" s="144"/>
      <c r="LE79" s="144"/>
      <c r="LF79" s="144"/>
      <c r="LG79" s="144"/>
      <c r="LH79" s="144"/>
      <c r="LI79" s="144"/>
      <c r="LJ79" s="145"/>
      <c r="LK79" s="143">
        <f>データ!FB7</f>
        <v>55845183</v>
      </c>
      <c r="LL79" s="144"/>
      <c r="LM79" s="144"/>
      <c r="LN79" s="144"/>
      <c r="LO79" s="144"/>
      <c r="LP79" s="144"/>
      <c r="LQ79" s="144"/>
      <c r="LR79" s="144"/>
      <c r="LS79" s="144"/>
      <c r="LT79" s="144"/>
      <c r="LU79" s="144"/>
      <c r="LV79" s="144"/>
      <c r="LW79" s="144"/>
      <c r="LX79" s="144"/>
      <c r="LY79" s="145"/>
      <c r="LZ79" s="143">
        <f>データ!FC7</f>
        <v>55637450</v>
      </c>
      <c r="MA79" s="144"/>
      <c r="MB79" s="144"/>
      <c r="MC79" s="144"/>
      <c r="MD79" s="144"/>
      <c r="ME79" s="144"/>
      <c r="MF79" s="144"/>
      <c r="MG79" s="144"/>
      <c r="MH79" s="144"/>
      <c r="MI79" s="144"/>
      <c r="MJ79" s="144"/>
      <c r="MK79" s="144"/>
      <c r="ML79" s="144"/>
      <c r="MM79" s="144"/>
      <c r="MN79" s="145"/>
      <c r="MO79" s="143">
        <f>データ!FD7</f>
        <v>54890117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oEg1tc9aSxaJOPfhIHO6YoBNYBiQW7+wyd6Tz9PH78eHgb2QghbWP1ZTiw97/vTCDVAQhMJONMDu3sYtT38Cg==" saltValue="HvW8mnJJGNTz1/X+orGs2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158</v>
      </c>
      <c r="BI5" s="49" t="s">
        <v>151</v>
      </c>
      <c r="BJ5" s="49" t="s">
        <v>152</v>
      </c>
      <c r="BK5" s="49" t="s">
        <v>153</v>
      </c>
      <c r="BL5" s="49" t="s">
        <v>154</v>
      </c>
      <c r="BM5" s="49" t="s">
        <v>155</v>
      </c>
      <c r="BN5" s="49" t="s">
        <v>156</v>
      </c>
      <c r="BO5" s="49" t="s">
        <v>157</v>
      </c>
      <c r="BP5" s="49" t="s">
        <v>147</v>
      </c>
      <c r="BQ5" s="49" t="s">
        <v>159</v>
      </c>
      <c r="BR5" s="49" t="s">
        <v>149</v>
      </c>
      <c r="BS5" s="49" t="s">
        <v>150</v>
      </c>
      <c r="BT5" s="49" t="s">
        <v>160</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160</v>
      </c>
      <c r="DB5" s="49" t="s">
        <v>152</v>
      </c>
      <c r="DC5" s="49" t="s">
        <v>153</v>
      </c>
      <c r="DD5" s="49" t="s">
        <v>154</v>
      </c>
      <c r="DE5" s="49" t="s">
        <v>155</v>
      </c>
      <c r="DF5" s="49" t="s">
        <v>156</v>
      </c>
      <c r="DG5" s="49" t="s">
        <v>157</v>
      </c>
      <c r="DH5" s="49" t="s">
        <v>147</v>
      </c>
      <c r="DI5" s="49" t="s">
        <v>148</v>
      </c>
      <c r="DJ5" s="49" t="s">
        <v>149</v>
      </c>
      <c r="DK5" s="49" t="s">
        <v>158</v>
      </c>
      <c r="DL5" s="49" t="s">
        <v>151</v>
      </c>
      <c r="DM5" s="49" t="s">
        <v>152</v>
      </c>
      <c r="DN5" s="49" t="s">
        <v>153</v>
      </c>
      <c r="DO5" s="49" t="s">
        <v>154</v>
      </c>
      <c r="DP5" s="49" t="s">
        <v>155</v>
      </c>
      <c r="DQ5" s="49" t="s">
        <v>156</v>
      </c>
      <c r="DR5" s="49" t="s">
        <v>157</v>
      </c>
      <c r="DS5" s="49" t="s">
        <v>147</v>
      </c>
      <c r="DT5" s="49" t="s">
        <v>148</v>
      </c>
      <c r="DU5" s="49" t="s">
        <v>161</v>
      </c>
      <c r="DV5" s="49" t="s">
        <v>150</v>
      </c>
      <c r="DW5" s="49" t="s">
        <v>151</v>
      </c>
      <c r="DX5" s="49" t="s">
        <v>152</v>
      </c>
      <c r="DY5" s="49" t="s">
        <v>153</v>
      </c>
      <c r="DZ5" s="49" t="s">
        <v>154</v>
      </c>
      <c r="EA5" s="49" t="s">
        <v>155</v>
      </c>
      <c r="EB5" s="49" t="s">
        <v>156</v>
      </c>
      <c r="EC5" s="49" t="s">
        <v>157</v>
      </c>
      <c r="ED5" s="49" t="s">
        <v>162</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160</v>
      </c>
      <c r="ET5" s="49" t="s">
        <v>152</v>
      </c>
      <c r="EU5" s="49" t="s">
        <v>153</v>
      </c>
      <c r="EV5" s="49" t="s">
        <v>154</v>
      </c>
      <c r="EW5" s="49" t="s">
        <v>155</v>
      </c>
      <c r="EX5" s="49" t="s">
        <v>156</v>
      </c>
      <c r="EY5" s="49" t="s">
        <v>163</v>
      </c>
      <c r="EZ5" s="49" t="s">
        <v>162</v>
      </c>
      <c r="FA5" s="49" t="s">
        <v>148</v>
      </c>
      <c r="FB5" s="49" t="s">
        <v>149</v>
      </c>
      <c r="FC5" s="49" t="s">
        <v>150</v>
      </c>
      <c r="FD5" s="49" t="s">
        <v>151</v>
      </c>
      <c r="FE5" s="49" t="s">
        <v>152</v>
      </c>
      <c r="FF5" s="49" t="s">
        <v>153</v>
      </c>
      <c r="FG5" s="49" t="s">
        <v>154</v>
      </c>
      <c r="FH5" s="49" t="s">
        <v>155</v>
      </c>
      <c r="FI5" s="49" t="s">
        <v>156</v>
      </c>
      <c r="FJ5" s="49" t="s">
        <v>157</v>
      </c>
    </row>
    <row r="6" spans="1:166" s="54" customFormat="1">
      <c r="A6" s="35" t="s">
        <v>164</v>
      </c>
      <c r="B6" s="50">
        <f>B8</f>
        <v>2023</v>
      </c>
      <c r="C6" s="50">
        <f t="shared" ref="C6:M6" si="2">C8</f>
        <v>28797</v>
      </c>
      <c r="D6" s="50">
        <f t="shared" si="2"/>
        <v>46</v>
      </c>
      <c r="E6" s="50">
        <f t="shared" si="2"/>
        <v>6</v>
      </c>
      <c r="F6" s="50">
        <f t="shared" si="2"/>
        <v>0</v>
      </c>
      <c r="G6" s="50">
        <f t="shared" si="2"/>
        <v>4</v>
      </c>
      <c r="H6" s="158" t="str">
        <f>IF(H8&lt;&gt;I8,H8,"")&amp;IF(I8&lt;&gt;J8,I8,"")&amp;"　"&amp;J8</f>
        <v>青森県つがる西北五広域連合　鰺ヶ沢病院</v>
      </c>
      <c r="I6" s="159"/>
      <c r="J6" s="160"/>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8</v>
      </c>
      <c r="R6" s="50" t="str">
        <f t="shared" si="3"/>
        <v>-</v>
      </c>
      <c r="S6" s="50" t="str">
        <f t="shared" si="3"/>
        <v>ド 訓</v>
      </c>
      <c r="T6" s="50" t="str">
        <f t="shared" si="3"/>
        <v>救 へ</v>
      </c>
      <c r="U6" s="51" t="str">
        <f>U8</f>
        <v>-</v>
      </c>
      <c r="V6" s="51">
        <f>V8</f>
        <v>7616</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90.4</v>
      </c>
      <c r="AJ6" s="52">
        <f t="shared" ref="AJ6:AR6" si="5">IF(AJ8="-",NA(),AJ8)</f>
        <v>95.8</v>
      </c>
      <c r="AK6" s="52">
        <f t="shared" si="5"/>
        <v>93.9</v>
      </c>
      <c r="AL6" s="52">
        <f t="shared" si="5"/>
        <v>95.3</v>
      </c>
      <c r="AM6" s="52">
        <f t="shared" si="5"/>
        <v>97</v>
      </c>
      <c r="AN6" s="52">
        <f t="shared" si="5"/>
        <v>97.7</v>
      </c>
      <c r="AO6" s="52">
        <f t="shared" si="5"/>
        <v>100.7</v>
      </c>
      <c r="AP6" s="52">
        <f t="shared" si="5"/>
        <v>103.6</v>
      </c>
      <c r="AQ6" s="52">
        <f t="shared" si="5"/>
        <v>101.9</v>
      </c>
      <c r="AR6" s="52">
        <f t="shared" si="5"/>
        <v>96.7</v>
      </c>
      <c r="AS6" s="52" t="str">
        <f>IF(AS8="-","【-】","【"&amp;SUBSTITUTE(TEXT(AS8,"#,##0.0"),"-","△")&amp;"】")</f>
        <v>【96.6】</v>
      </c>
      <c r="AT6" s="52">
        <f>IF(AT8="-",NA(),AT8)</f>
        <v>77.400000000000006</v>
      </c>
      <c r="AU6" s="52">
        <f t="shared" ref="AU6:BC6" si="6">IF(AU8="-",NA(),AU8)</f>
        <v>77.2</v>
      </c>
      <c r="AV6" s="52">
        <f t="shared" si="6"/>
        <v>72.5</v>
      </c>
      <c r="AW6" s="52">
        <f t="shared" si="6"/>
        <v>74.400000000000006</v>
      </c>
      <c r="AX6" s="52">
        <f t="shared" si="6"/>
        <v>75.2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75.900000000000006</v>
      </c>
      <c r="BF6" s="52">
        <f t="shared" ref="BF6:BN6" si="7">IF(BF8="-",NA(),BF8)</f>
        <v>75.099999999999994</v>
      </c>
      <c r="BG6" s="52">
        <f t="shared" si="7"/>
        <v>69.599999999999994</v>
      </c>
      <c r="BH6" s="52">
        <f t="shared" si="7"/>
        <v>69.599999999999994</v>
      </c>
      <c r="BI6" s="52">
        <f t="shared" si="7"/>
        <v>69.400000000000006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55.9</v>
      </c>
      <c r="BQ6" s="52">
        <f t="shared" ref="BQ6:BY6" si="8">IF(BQ8="-",NA(),BQ8)</f>
        <v>67.2</v>
      </c>
      <c r="BR6" s="52">
        <f t="shared" si="8"/>
        <v>81.2</v>
      </c>
      <c r="BS6" s="52">
        <f t="shared" si="8"/>
        <v>76.2</v>
      </c>
      <c r="BT6" s="52">
        <f t="shared" si="8"/>
        <v>78.7</v>
      </c>
      <c r="BU6" s="52">
        <f t="shared" si="8"/>
        <v>66.099999999999994</v>
      </c>
      <c r="BV6" s="52">
        <f t="shared" si="8"/>
        <v>62.3</v>
      </c>
      <c r="BW6" s="52">
        <f t="shared" si="8"/>
        <v>62.1</v>
      </c>
      <c r="BX6" s="52">
        <f t="shared" si="8"/>
        <v>60.2</v>
      </c>
      <c r="BY6" s="52">
        <f t="shared" si="8"/>
        <v>60.6</v>
      </c>
      <c r="BZ6" s="52" t="str">
        <f>IF(BZ8="-","【-】","【"&amp;SUBSTITUTE(TEXT(BZ8,"#,##0.0"),"-","△")&amp;"】")</f>
        <v>【68.7】</v>
      </c>
      <c r="CA6" s="53">
        <f>IF(CA8="-",NA(),CA8)</f>
        <v>25932</v>
      </c>
      <c r="CB6" s="53">
        <f t="shared" ref="CB6:CJ6" si="9">IF(CB8="-",NA(),CB8)</f>
        <v>29996</v>
      </c>
      <c r="CC6" s="53">
        <f t="shared" si="9"/>
        <v>33140</v>
      </c>
      <c r="CD6" s="53">
        <f t="shared" si="9"/>
        <v>35855</v>
      </c>
      <c r="CE6" s="53">
        <f t="shared" si="9"/>
        <v>34467</v>
      </c>
      <c r="CF6" s="53">
        <f t="shared" si="9"/>
        <v>26415</v>
      </c>
      <c r="CG6" s="53">
        <f t="shared" si="9"/>
        <v>27227</v>
      </c>
      <c r="CH6" s="53">
        <f t="shared" si="9"/>
        <v>28176</v>
      </c>
      <c r="CI6" s="53">
        <f t="shared" si="9"/>
        <v>29348</v>
      </c>
      <c r="CJ6" s="53">
        <f t="shared" si="9"/>
        <v>29723</v>
      </c>
      <c r="CK6" s="52" t="str">
        <f>IF(CK8="-","【-】","【"&amp;SUBSTITUTE(TEXT(CK8,"#,##0"),"-","△")&amp;"】")</f>
        <v>【62,428】</v>
      </c>
      <c r="CL6" s="53">
        <f>IF(CL8="-",NA(),CL8)</f>
        <v>16703</v>
      </c>
      <c r="CM6" s="53">
        <f t="shared" ref="CM6:CU6" si="10">IF(CM8="-",NA(),CM8)</f>
        <v>16179</v>
      </c>
      <c r="CN6" s="53">
        <f t="shared" si="10"/>
        <v>9237</v>
      </c>
      <c r="CO6" s="53">
        <f t="shared" si="10"/>
        <v>8965</v>
      </c>
      <c r="CP6" s="53">
        <f t="shared" si="10"/>
        <v>9021</v>
      </c>
      <c r="CQ6" s="53">
        <f t="shared" si="10"/>
        <v>9135</v>
      </c>
      <c r="CR6" s="53">
        <f t="shared" si="10"/>
        <v>9509</v>
      </c>
      <c r="CS6" s="53">
        <f t="shared" si="10"/>
        <v>9548</v>
      </c>
      <c r="CT6" s="53">
        <f t="shared" si="10"/>
        <v>9992</v>
      </c>
      <c r="CU6" s="53">
        <f t="shared" si="10"/>
        <v>9779</v>
      </c>
      <c r="CV6" s="52" t="str">
        <f>IF(CV8="-","【-】","【"&amp;SUBSTITUTE(TEXT(CV8,"#,##0"),"-","△")&amp;"】")</f>
        <v>【18,236】</v>
      </c>
      <c r="CW6" s="52">
        <f>IF(CW8="-",NA(),CW8)</f>
        <v>55.8</v>
      </c>
      <c r="CX6" s="52">
        <f t="shared" ref="CX6:DF6" si="11">IF(CX8="-",NA(),CX8)</f>
        <v>62.3</v>
      </c>
      <c r="CY6" s="52">
        <f t="shared" si="11"/>
        <v>79.099999999999994</v>
      </c>
      <c r="CZ6" s="52">
        <f t="shared" si="11"/>
        <v>77.5</v>
      </c>
      <c r="DA6" s="52">
        <f t="shared" si="11"/>
        <v>69.2</v>
      </c>
      <c r="DB6" s="52">
        <f t="shared" si="11"/>
        <v>72</v>
      </c>
      <c r="DC6" s="52">
        <f t="shared" si="11"/>
        <v>77.7</v>
      </c>
      <c r="DD6" s="52">
        <f t="shared" si="11"/>
        <v>75.7</v>
      </c>
      <c r="DE6" s="52">
        <f t="shared" si="11"/>
        <v>75.400000000000006</v>
      </c>
      <c r="DF6" s="52">
        <f t="shared" si="11"/>
        <v>77.5</v>
      </c>
      <c r="DG6" s="52" t="str">
        <f>IF(DG8="-","【-】","【"&amp;SUBSTITUTE(TEXT(DG8,"#,##0.0"),"-","△")&amp;"】")</f>
        <v>【56.1】</v>
      </c>
      <c r="DH6" s="52">
        <f>IF(DH8="-",NA(),DH8)</f>
        <v>39</v>
      </c>
      <c r="DI6" s="52">
        <f t="shared" ref="DI6:DQ6" si="12">IF(DI8="-",NA(),DI8)</f>
        <v>32.5</v>
      </c>
      <c r="DJ6" s="52">
        <f t="shared" si="12"/>
        <v>15.8</v>
      </c>
      <c r="DK6" s="52">
        <f t="shared" si="12"/>
        <v>15.9</v>
      </c>
      <c r="DL6" s="52">
        <f t="shared" si="12"/>
        <v>16.399999999999999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6.5</v>
      </c>
      <c r="DW6" s="52">
        <f t="shared" si="13"/>
        <v>10.8</v>
      </c>
      <c r="DX6" s="52">
        <f t="shared" si="13"/>
        <v>118.8</v>
      </c>
      <c r="DY6" s="52">
        <f t="shared" si="13"/>
        <v>136</v>
      </c>
      <c r="DZ6" s="52">
        <f t="shared" si="13"/>
        <v>131.30000000000001</v>
      </c>
      <c r="EA6" s="52">
        <f t="shared" si="13"/>
        <v>133.6</v>
      </c>
      <c r="EB6" s="52">
        <f t="shared" si="13"/>
        <v>144.6</v>
      </c>
      <c r="EC6" s="52" t="str">
        <f>IF(EC8="-","【-】","【"&amp;SUBSTITUTE(TEXT(EC8,"#,##0.0"),"-","△")&amp;"】")</f>
        <v>【54.5】</v>
      </c>
      <c r="ED6" s="52">
        <f>IF(ED8="-",NA(),ED8)</f>
        <v>74.8</v>
      </c>
      <c r="EE6" s="52">
        <f t="shared" ref="EE6:EM6" si="14">IF(EE8="-",NA(),EE8)</f>
        <v>74.400000000000006</v>
      </c>
      <c r="EF6" s="52">
        <f t="shared" si="14"/>
        <v>76.400000000000006</v>
      </c>
      <c r="EG6" s="52">
        <f t="shared" si="14"/>
        <v>78.5</v>
      </c>
      <c r="EH6" s="52">
        <f t="shared" si="14"/>
        <v>80.400000000000006</v>
      </c>
      <c r="EI6" s="52">
        <f t="shared" si="14"/>
        <v>56.4</v>
      </c>
      <c r="EJ6" s="52">
        <f t="shared" si="14"/>
        <v>56.9</v>
      </c>
      <c r="EK6" s="52">
        <f t="shared" si="14"/>
        <v>58.3</v>
      </c>
      <c r="EL6" s="52">
        <f t="shared" si="14"/>
        <v>59.2</v>
      </c>
      <c r="EM6" s="52">
        <f t="shared" si="14"/>
        <v>59.8</v>
      </c>
      <c r="EN6" s="52" t="str">
        <f>IF(EN8="-","【-】","【"&amp;SUBSTITUTE(TEXT(EN8,"#,##0.0"),"-","△")&amp;"】")</f>
        <v>【57.0】</v>
      </c>
      <c r="EO6" s="52">
        <f>IF(EO8="-",NA(),EO8)</f>
        <v>68.5</v>
      </c>
      <c r="EP6" s="52">
        <f t="shared" ref="EP6:EX6" si="15">IF(EP8="-",NA(),EP8)</f>
        <v>66.3</v>
      </c>
      <c r="EQ6" s="52">
        <f t="shared" si="15"/>
        <v>68.099999999999994</v>
      </c>
      <c r="ER6" s="52">
        <f t="shared" si="15"/>
        <v>71.5</v>
      </c>
      <c r="ES6" s="52">
        <f t="shared" si="15"/>
        <v>75</v>
      </c>
      <c r="ET6" s="52">
        <f t="shared" si="15"/>
        <v>73.400000000000006</v>
      </c>
      <c r="EU6" s="52">
        <f t="shared" si="15"/>
        <v>72.5</v>
      </c>
      <c r="EV6" s="52">
        <f t="shared" si="15"/>
        <v>72.3</v>
      </c>
      <c r="EW6" s="52">
        <f t="shared" si="15"/>
        <v>72</v>
      </c>
      <c r="EX6" s="52">
        <f t="shared" si="15"/>
        <v>72</v>
      </c>
      <c r="EY6" s="52" t="str">
        <f>IF(EY8="-","【-】","【"&amp;SUBSTITUTE(TEXT(EY8,"#,##0.0"),"-","△")&amp;"】")</f>
        <v>【70.4】</v>
      </c>
      <c r="EZ6" s="53">
        <f>IF(EZ8="-",NA(),EZ8)</f>
        <v>53157814</v>
      </c>
      <c r="FA6" s="53">
        <f t="shared" ref="FA6:FI6" si="16">IF(FA8="-",NA(),FA8)</f>
        <v>50437314</v>
      </c>
      <c r="FB6" s="53">
        <f t="shared" si="16"/>
        <v>55845183</v>
      </c>
      <c r="FC6" s="53">
        <f t="shared" si="16"/>
        <v>55637450</v>
      </c>
      <c r="FD6" s="53">
        <f t="shared" si="16"/>
        <v>54890117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165</v>
      </c>
      <c r="B7" s="50">
        <f t="shared" ref="B7:AH7" si="17">B8</f>
        <v>2023</v>
      </c>
      <c r="C7" s="50">
        <f t="shared" si="17"/>
        <v>28797</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8</v>
      </c>
      <c r="R7" s="50" t="str">
        <f t="shared" si="17"/>
        <v>-</v>
      </c>
      <c r="S7" s="50" t="str">
        <f t="shared" si="17"/>
        <v>ド 訓</v>
      </c>
      <c r="T7" s="50" t="str">
        <f t="shared" si="17"/>
        <v>救 へ</v>
      </c>
      <c r="U7" s="51" t="str">
        <f>U8</f>
        <v>-</v>
      </c>
      <c r="V7" s="51">
        <f>V8</f>
        <v>7616</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90.4</v>
      </c>
      <c r="AJ7" s="52">
        <f t="shared" ref="AJ7:AR7" si="18">AJ8</f>
        <v>95.8</v>
      </c>
      <c r="AK7" s="52">
        <f t="shared" si="18"/>
        <v>93.9</v>
      </c>
      <c r="AL7" s="52">
        <f t="shared" si="18"/>
        <v>95.3</v>
      </c>
      <c r="AM7" s="52">
        <f t="shared" si="18"/>
        <v>97</v>
      </c>
      <c r="AN7" s="52">
        <f t="shared" si="18"/>
        <v>97.7</v>
      </c>
      <c r="AO7" s="52">
        <f t="shared" si="18"/>
        <v>100.7</v>
      </c>
      <c r="AP7" s="52">
        <f t="shared" si="18"/>
        <v>103.6</v>
      </c>
      <c r="AQ7" s="52">
        <f t="shared" si="18"/>
        <v>101.9</v>
      </c>
      <c r="AR7" s="52">
        <f t="shared" si="18"/>
        <v>96.7</v>
      </c>
      <c r="AS7" s="52"/>
      <c r="AT7" s="52">
        <f>AT8</f>
        <v>77.400000000000006</v>
      </c>
      <c r="AU7" s="52">
        <f t="shared" ref="AU7:BC7" si="19">AU8</f>
        <v>77.2</v>
      </c>
      <c r="AV7" s="52">
        <f t="shared" si="19"/>
        <v>72.5</v>
      </c>
      <c r="AW7" s="52">
        <f t="shared" si="19"/>
        <v>74.400000000000006</v>
      </c>
      <c r="AX7" s="52">
        <f t="shared" si="19"/>
        <v>75.2</v>
      </c>
      <c r="AY7" s="52">
        <f t="shared" si="19"/>
        <v>77.099999999999994</v>
      </c>
      <c r="AZ7" s="52">
        <f t="shared" si="19"/>
        <v>73.8</v>
      </c>
      <c r="BA7" s="52">
        <f t="shared" si="19"/>
        <v>75.5</v>
      </c>
      <c r="BB7" s="52">
        <f t="shared" si="19"/>
        <v>74.599999999999994</v>
      </c>
      <c r="BC7" s="52">
        <f t="shared" si="19"/>
        <v>73.599999999999994</v>
      </c>
      <c r="BD7" s="52"/>
      <c r="BE7" s="52">
        <f>BE8</f>
        <v>75.900000000000006</v>
      </c>
      <c r="BF7" s="52">
        <f t="shared" ref="BF7:BN7" si="20">BF8</f>
        <v>75.099999999999994</v>
      </c>
      <c r="BG7" s="52">
        <f t="shared" si="20"/>
        <v>69.599999999999994</v>
      </c>
      <c r="BH7" s="52">
        <f t="shared" si="20"/>
        <v>69.599999999999994</v>
      </c>
      <c r="BI7" s="52">
        <f t="shared" si="20"/>
        <v>69.400000000000006</v>
      </c>
      <c r="BJ7" s="52">
        <f t="shared" si="20"/>
        <v>73.2</v>
      </c>
      <c r="BK7" s="52">
        <f t="shared" si="20"/>
        <v>69.900000000000006</v>
      </c>
      <c r="BL7" s="52">
        <f t="shared" si="20"/>
        <v>71.599999999999994</v>
      </c>
      <c r="BM7" s="52">
        <f t="shared" si="20"/>
        <v>70.8</v>
      </c>
      <c r="BN7" s="52">
        <f t="shared" si="20"/>
        <v>69.7</v>
      </c>
      <c r="BO7" s="52"/>
      <c r="BP7" s="52">
        <f>BP8</f>
        <v>55.9</v>
      </c>
      <c r="BQ7" s="52">
        <f t="shared" ref="BQ7:BY7" si="21">BQ8</f>
        <v>67.2</v>
      </c>
      <c r="BR7" s="52">
        <f t="shared" si="21"/>
        <v>81.2</v>
      </c>
      <c r="BS7" s="52">
        <f t="shared" si="21"/>
        <v>76.2</v>
      </c>
      <c r="BT7" s="52">
        <f t="shared" si="21"/>
        <v>78.7</v>
      </c>
      <c r="BU7" s="52">
        <f t="shared" si="21"/>
        <v>66.099999999999994</v>
      </c>
      <c r="BV7" s="52">
        <f t="shared" si="21"/>
        <v>62.3</v>
      </c>
      <c r="BW7" s="52">
        <f t="shared" si="21"/>
        <v>62.1</v>
      </c>
      <c r="BX7" s="52">
        <f t="shared" si="21"/>
        <v>60.2</v>
      </c>
      <c r="BY7" s="52">
        <f t="shared" si="21"/>
        <v>60.6</v>
      </c>
      <c r="BZ7" s="52"/>
      <c r="CA7" s="53">
        <f>CA8</f>
        <v>25932</v>
      </c>
      <c r="CB7" s="53">
        <f t="shared" ref="CB7:CJ7" si="22">CB8</f>
        <v>29996</v>
      </c>
      <c r="CC7" s="53">
        <f t="shared" si="22"/>
        <v>33140</v>
      </c>
      <c r="CD7" s="53">
        <f t="shared" si="22"/>
        <v>35855</v>
      </c>
      <c r="CE7" s="53">
        <f t="shared" si="22"/>
        <v>34467</v>
      </c>
      <c r="CF7" s="53">
        <f t="shared" si="22"/>
        <v>26415</v>
      </c>
      <c r="CG7" s="53">
        <f t="shared" si="22"/>
        <v>27227</v>
      </c>
      <c r="CH7" s="53">
        <f t="shared" si="22"/>
        <v>28176</v>
      </c>
      <c r="CI7" s="53">
        <f t="shared" si="22"/>
        <v>29348</v>
      </c>
      <c r="CJ7" s="53">
        <f t="shared" si="22"/>
        <v>29723</v>
      </c>
      <c r="CK7" s="52"/>
      <c r="CL7" s="53">
        <f>CL8</f>
        <v>16703</v>
      </c>
      <c r="CM7" s="53">
        <f t="shared" ref="CM7:CU7" si="23">CM8</f>
        <v>16179</v>
      </c>
      <c r="CN7" s="53">
        <f t="shared" si="23"/>
        <v>9237</v>
      </c>
      <c r="CO7" s="53">
        <f t="shared" si="23"/>
        <v>8965</v>
      </c>
      <c r="CP7" s="53">
        <f t="shared" si="23"/>
        <v>9021</v>
      </c>
      <c r="CQ7" s="53">
        <f t="shared" si="23"/>
        <v>9135</v>
      </c>
      <c r="CR7" s="53">
        <f t="shared" si="23"/>
        <v>9509</v>
      </c>
      <c r="CS7" s="53">
        <f t="shared" si="23"/>
        <v>9548</v>
      </c>
      <c r="CT7" s="53">
        <f t="shared" si="23"/>
        <v>9992</v>
      </c>
      <c r="CU7" s="53">
        <f t="shared" si="23"/>
        <v>9779</v>
      </c>
      <c r="CV7" s="52"/>
      <c r="CW7" s="52">
        <f>CW8</f>
        <v>55.8</v>
      </c>
      <c r="CX7" s="52">
        <f t="shared" ref="CX7:DF7" si="24">CX8</f>
        <v>62.3</v>
      </c>
      <c r="CY7" s="52">
        <f t="shared" si="24"/>
        <v>79.099999999999994</v>
      </c>
      <c r="CZ7" s="52">
        <f t="shared" si="24"/>
        <v>77.5</v>
      </c>
      <c r="DA7" s="52">
        <f t="shared" si="24"/>
        <v>69.2</v>
      </c>
      <c r="DB7" s="52">
        <f t="shared" si="24"/>
        <v>72</v>
      </c>
      <c r="DC7" s="52">
        <f t="shared" si="24"/>
        <v>77.7</v>
      </c>
      <c r="DD7" s="52">
        <f t="shared" si="24"/>
        <v>75.7</v>
      </c>
      <c r="DE7" s="52">
        <f t="shared" si="24"/>
        <v>75.400000000000006</v>
      </c>
      <c r="DF7" s="52">
        <f t="shared" si="24"/>
        <v>77.5</v>
      </c>
      <c r="DG7" s="52"/>
      <c r="DH7" s="52">
        <f>DH8</f>
        <v>39</v>
      </c>
      <c r="DI7" s="52">
        <f t="shared" ref="DI7:DQ7" si="25">DI8</f>
        <v>32.5</v>
      </c>
      <c r="DJ7" s="52">
        <f t="shared" si="25"/>
        <v>15.8</v>
      </c>
      <c r="DK7" s="52">
        <f t="shared" si="25"/>
        <v>15.9</v>
      </c>
      <c r="DL7" s="52">
        <f t="shared" si="25"/>
        <v>16.399999999999999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6.5</v>
      </c>
      <c r="DW7" s="52">
        <f t="shared" si="26"/>
        <v>10.8</v>
      </c>
      <c r="DX7" s="52">
        <f t="shared" si="26"/>
        <v>118.8</v>
      </c>
      <c r="DY7" s="52">
        <f t="shared" si="26"/>
        <v>136</v>
      </c>
      <c r="DZ7" s="52">
        <f t="shared" si="26"/>
        <v>131.30000000000001</v>
      </c>
      <c r="EA7" s="52">
        <f t="shared" si="26"/>
        <v>133.6</v>
      </c>
      <c r="EB7" s="52">
        <f t="shared" si="26"/>
        <v>144.6</v>
      </c>
      <c r="EC7" s="52"/>
      <c r="ED7" s="52">
        <f>ED8</f>
        <v>74.8</v>
      </c>
      <c r="EE7" s="52">
        <f t="shared" ref="EE7:EM7" si="27">EE8</f>
        <v>74.400000000000006</v>
      </c>
      <c r="EF7" s="52">
        <f t="shared" si="27"/>
        <v>76.400000000000006</v>
      </c>
      <c r="EG7" s="52">
        <f t="shared" si="27"/>
        <v>78.5</v>
      </c>
      <c r="EH7" s="52">
        <f t="shared" si="27"/>
        <v>80.400000000000006</v>
      </c>
      <c r="EI7" s="52">
        <f t="shared" si="27"/>
        <v>56.4</v>
      </c>
      <c r="EJ7" s="52">
        <f t="shared" si="27"/>
        <v>56.9</v>
      </c>
      <c r="EK7" s="52">
        <f t="shared" si="27"/>
        <v>58.3</v>
      </c>
      <c r="EL7" s="52">
        <f t="shared" si="27"/>
        <v>59.2</v>
      </c>
      <c r="EM7" s="52">
        <f t="shared" si="27"/>
        <v>59.8</v>
      </c>
      <c r="EN7" s="52"/>
      <c r="EO7" s="52">
        <f>EO8</f>
        <v>68.5</v>
      </c>
      <c r="EP7" s="52">
        <f t="shared" ref="EP7:EX7" si="28">EP8</f>
        <v>66.3</v>
      </c>
      <c r="EQ7" s="52">
        <f t="shared" si="28"/>
        <v>68.099999999999994</v>
      </c>
      <c r="ER7" s="52">
        <f t="shared" si="28"/>
        <v>71.5</v>
      </c>
      <c r="ES7" s="52">
        <f t="shared" si="28"/>
        <v>75</v>
      </c>
      <c r="ET7" s="52">
        <f t="shared" si="28"/>
        <v>73.400000000000006</v>
      </c>
      <c r="EU7" s="52">
        <f t="shared" si="28"/>
        <v>72.5</v>
      </c>
      <c r="EV7" s="52">
        <f t="shared" si="28"/>
        <v>72.3</v>
      </c>
      <c r="EW7" s="52">
        <f t="shared" si="28"/>
        <v>72</v>
      </c>
      <c r="EX7" s="52">
        <f t="shared" si="28"/>
        <v>72</v>
      </c>
      <c r="EY7" s="52"/>
      <c r="EZ7" s="53">
        <f>EZ8</f>
        <v>53157814</v>
      </c>
      <c r="FA7" s="53">
        <f t="shared" ref="FA7:FI7" si="29">FA8</f>
        <v>50437314</v>
      </c>
      <c r="FB7" s="53">
        <f t="shared" si="29"/>
        <v>55845183</v>
      </c>
      <c r="FC7" s="53">
        <f t="shared" si="29"/>
        <v>55637450</v>
      </c>
      <c r="FD7" s="53">
        <f t="shared" si="29"/>
        <v>54890117</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28797</v>
      </c>
      <c r="D8" s="55">
        <v>46</v>
      </c>
      <c r="E8" s="55">
        <v>6</v>
      </c>
      <c r="F8" s="55">
        <v>0</v>
      </c>
      <c r="G8" s="55">
        <v>4</v>
      </c>
      <c r="H8" s="55" t="s">
        <v>166</v>
      </c>
      <c r="I8" s="55" t="s">
        <v>167</v>
      </c>
      <c r="J8" s="55" t="s">
        <v>168</v>
      </c>
      <c r="K8" s="55" t="s">
        <v>169</v>
      </c>
      <c r="L8" s="55" t="s">
        <v>170</v>
      </c>
      <c r="M8" s="55" t="s">
        <v>171</v>
      </c>
      <c r="N8" s="55" t="s">
        <v>172</v>
      </c>
      <c r="O8" s="55" t="s">
        <v>173</v>
      </c>
      <c r="P8" s="55" t="s">
        <v>174</v>
      </c>
      <c r="Q8" s="56">
        <v>8</v>
      </c>
      <c r="R8" s="55" t="s">
        <v>40</v>
      </c>
      <c r="S8" s="55" t="s">
        <v>175</v>
      </c>
      <c r="T8" s="55" t="s">
        <v>176</v>
      </c>
      <c r="U8" s="56" t="s">
        <v>40</v>
      </c>
      <c r="V8" s="56">
        <v>7616</v>
      </c>
      <c r="W8" s="55" t="s">
        <v>177</v>
      </c>
      <c r="X8" s="55" t="s">
        <v>40</v>
      </c>
      <c r="Y8" s="57" t="s">
        <v>178</v>
      </c>
      <c r="Z8" s="56">
        <v>60</v>
      </c>
      <c r="AA8" s="56" t="s">
        <v>40</v>
      </c>
      <c r="AB8" s="56" t="s">
        <v>40</v>
      </c>
      <c r="AC8" s="56" t="s">
        <v>40</v>
      </c>
      <c r="AD8" s="56" t="s">
        <v>40</v>
      </c>
      <c r="AE8" s="56">
        <v>60</v>
      </c>
      <c r="AF8" s="56">
        <v>60</v>
      </c>
      <c r="AG8" s="56" t="s">
        <v>40</v>
      </c>
      <c r="AH8" s="56">
        <v>60</v>
      </c>
      <c r="AI8" s="58">
        <v>90.4</v>
      </c>
      <c r="AJ8" s="58">
        <v>95.8</v>
      </c>
      <c r="AK8" s="58">
        <v>93.9</v>
      </c>
      <c r="AL8" s="58">
        <v>95.3</v>
      </c>
      <c r="AM8" s="58">
        <v>97</v>
      </c>
      <c r="AN8" s="58">
        <v>97.7</v>
      </c>
      <c r="AO8" s="58">
        <v>100.7</v>
      </c>
      <c r="AP8" s="58">
        <v>103.6</v>
      </c>
      <c r="AQ8" s="58">
        <v>101.9</v>
      </c>
      <c r="AR8" s="58">
        <v>96.7</v>
      </c>
      <c r="AS8" s="58">
        <v>96.6</v>
      </c>
      <c r="AT8" s="58">
        <v>77.400000000000006</v>
      </c>
      <c r="AU8" s="58">
        <v>77.2</v>
      </c>
      <c r="AV8" s="58">
        <v>72.5</v>
      </c>
      <c r="AW8" s="58">
        <v>74.400000000000006</v>
      </c>
      <c r="AX8" s="58">
        <v>75.2</v>
      </c>
      <c r="AY8" s="58">
        <v>77.099999999999994</v>
      </c>
      <c r="AZ8" s="58">
        <v>73.8</v>
      </c>
      <c r="BA8" s="58">
        <v>75.5</v>
      </c>
      <c r="BB8" s="58">
        <v>74.599999999999994</v>
      </c>
      <c r="BC8" s="58">
        <v>73.599999999999994</v>
      </c>
      <c r="BD8" s="58">
        <v>86.6</v>
      </c>
      <c r="BE8" s="59">
        <v>75.900000000000006</v>
      </c>
      <c r="BF8" s="59">
        <v>75.099999999999994</v>
      </c>
      <c r="BG8" s="59">
        <v>69.599999999999994</v>
      </c>
      <c r="BH8" s="59">
        <v>69.599999999999994</v>
      </c>
      <c r="BI8" s="59">
        <v>69.400000000000006</v>
      </c>
      <c r="BJ8" s="59">
        <v>73.2</v>
      </c>
      <c r="BK8" s="59">
        <v>69.900000000000006</v>
      </c>
      <c r="BL8" s="59">
        <v>71.599999999999994</v>
      </c>
      <c r="BM8" s="59">
        <v>70.8</v>
      </c>
      <c r="BN8" s="59">
        <v>69.7</v>
      </c>
      <c r="BO8" s="59">
        <v>83.9</v>
      </c>
      <c r="BP8" s="58">
        <v>55.9</v>
      </c>
      <c r="BQ8" s="58">
        <v>67.2</v>
      </c>
      <c r="BR8" s="58">
        <v>81.2</v>
      </c>
      <c r="BS8" s="58">
        <v>76.2</v>
      </c>
      <c r="BT8" s="58">
        <v>78.7</v>
      </c>
      <c r="BU8" s="58">
        <v>66.099999999999994</v>
      </c>
      <c r="BV8" s="58">
        <v>62.3</v>
      </c>
      <c r="BW8" s="58">
        <v>62.1</v>
      </c>
      <c r="BX8" s="58">
        <v>60.2</v>
      </c>
      <c r="BY8" s="58">
        <v>60.6</v>
      </c>
      <c r="BZ8" s="58">
        <v>68.7</v>
      </c>
      <c r="CA8" s="59">
        <v>25932</v>
      </c>
      <c r="CB8" s="59">
        <v>29996</v>
      </c>
      <c r="CC8" s="59">
        <v>33140</v>
      </c>
      <c r="CD8" s="59">
        <v>35855</v>
      </c>
      <c r="CE8" s="59">
        <v>34467</v>
      </c>
      <c r="CF8" s="59">
        <v>26415</v>
      </c>
      <c r="CG8" s="59">
        <v>27227</v>
      </c>
      <c r="CH8" s="59">
        <v>28176</v>
      </c>
      <c r="CI8" s="59">
        <v>29348</v>
      </c>
      <c r="CJ8" s="59">
        <v>29723</v>
      </c>
      <c r="CK8" s="58">
        <v>62428</v>
      </c>
      <c r="CL8" s="59">
        <v>16703</v>
      </c>
      <c r="CM8" s="59">
        <v>16179</v>
      </c>
      <c r="CN8" s="59">
        <v>9237</v>
      </c>
      <c r="CO8" s="59">
        <v>8965</v>
      </c>
      <c r="CP8" s="59">
        <v>9021</v>
      </c>
      <c r="CQ8" s="59">
        <v>9135</v>
      </c>
      <c r="CR8" s="59">
        <v>9509</v>
      </c>
      <c r="CS8" s="59">
        <v>9548</v>
      </c>
      <c r="CT8" s="59">
        <v>9992</v>
      </c>
      <c r="CU8" s="59">
        <v>9779</v>
      </c>
      <c r="CV8" s="58">
        <v>18236</v>
      </c>
      <c r="CW8" s="59">
        <v>55.8</v>
      </c>
      <c r="CX8" s="59">
        <v>62.3</v>
      </c>
      <c r="CY8" s="59">
        <v>79.099999999999994</v>
      </c>
      <c r="CZ8" s="59">
        <v>77.5</v>
      </c>
      <c r="DA8" s="59">
        <v>69.2</v>
      </c>
      <c r="DB8" s="59">
        <v>72</v>
      </c>
      <c r="DC8" s="59">
        <v>77.7</v>
      </c>
      <c r="DD8" s="59">
        <v>75.7</v>
      </c>
      <c r="DE8" s="59">
        <v>75.400000000000006</v>
      </c>
      <c r="DF8" s="59">
        <v>77.5</v>
      </c>
      <c r="DG8" s="59">
        <v>56.1</v>
      </c>
      <c r="DH8" s="59">
        <v>39</v>
      </c>
      <c r="DI8" s="59">
        <v>32.5</v>
      </c>
      <c r="DJ8" s="59">
        <v>15.8</v>
      </c>
      <c r="DK8" s="59">
        <v>15.9</v>
      </c>
      <c r="DL8" s="59">
        <v>16.399999999999999</v>
      </c>
      <c r="DM8" s="59">
        <v>16</v>
      </c>
      <c r="DN8" s="59">
        <v>15.7</v>
      </c>
      <c r="DO8" s="59">
        <v>14.6</v>
      </c>
      <c r="DP8" s="59">
        <v>15.1</v>
      </c>
      <c r="DQ8" s="59">
        <v>14.9</v>
      </c>
      <c r="DR8" s="59">
        <v>26.4</v>
      </c>
      <c r="DS8" s="59">
        <v>0</v>
      </c>
      <c r="DT8" s="59">
        <v>0</v>
      </c>
      <c r="DU8" s="59">
        <v>0</v>
      </c>
      <c r="DV8" s="59">
        <v>6.5</v>
      </c>
      <c r="DW8" s="59">
        <v>10.8</v>
      </c>
      <c r="DX8" s="59">
        <v>118.8</v>
      </c>
      <c r="DY8" s="59">
        <v>136</v>
      </c>
      <c r="DZ8" s="59">
        <v>131.30000000000001</v>
      </c>
      <c r="EA8" s="59">
        <v>133.6</v>
      </c>
      <c r="EB8" s="59">
        <v>144.6</v>
      </c>
      <c r="EC8" s="59">
        <v>54.5</v>
      </c>
      <c r="ED8" s="58">
        <v>74.8</v>
      </c>
      <c r="EE8" s="58">
        <v>74.400000000000006</v>
      </c>
      <c r="EF8" s="58">
        <v>76.400000000000006</v>
      </c>
      <c r="EG8" s="58">
        <v>78.5</v>
      </c>
      <c r="EH8" s="58">
        <v>80.400000000000006</v>
      </c>
      <c r="EI8" s="58">
        <v>56.4</v>
      </c>
      <c r="EJ8" s="58">
        <v>56.9</v>
      </c>
      <c r="EK8" s="58">
        <v>58.3</v>
      </c>
      <c r="EL8" s="58">
        <v>59.2</v>
      </c>
      <c r="EM8" s="58">
        <v>59.8</v>
      </c>
      <c r="EN8" s="58">
        <v>57</v>
      </c>
      <c r="EO8" s="58">
        <v>68.5</v>
      </c>
      <c r="EP8" s="58">
        <v>66.3</v>
      </c>
      <c r="EQ8" s="58">
        <v>68.099999999999994</v>
      </c>
      <c r="ER8" s="58">
        <v>71.5</v>
      </c>
      <c r="ES8" s="58">
        <v>75</v>
      </c>
      <c r="ET8" s="58">
        <v>73.400000000000006</v>
      </c>
      <c r="EU8" s="58">
        <v>72.5</v>
      </c>
      <c r="EV8" s="58">
        <v>72.3</v>
      </c>
      <c r="EW8" s="58">
        <v>72</v>
      </c>
      <c r="EX8" s="58">
        <v>72</v>
      </c>
      <c r="EY8" s="58">
        <v>70.400000000000006</v>
      </c>
      <c r="EZ8" s="59">
        <v>53157814</v>
      </c>
      <c r="FA8" s="59">
        <v>50437314</v>
      </c>
      <c r="FB8" s="59">
        <v>55845183</v>
      </c>
      <c r="FC8" s="59">
        <v>55637450</v>
      </c>
      <c r="FD8" s="59">
        <v>54890117</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