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01 上水\22_鶴田町\"/>
    </mc:Choice>
  </mc:AlternateContent>
  <xr:revisionPtr revIDLastSave="0" documentId="13_ncr:1_{316560F1-7E66-4D3B-BBE3-AA5B23A944DE}" xr6:coauthVersionLast="47" xr6:coauthVersionMax="47" xr10:uidLastSave="{00000000-0000-0000-0000-000000000000}"/>
  <workbookProtection workbookAlgorithmName="SHA-512" workbookHashValue="LBkGgjl4chODrbXzbWNFCh7p62HqBbE6LHGVIy0v6naNQLooeeerIs7SA66PD3joiKprqoDI7Ybkof2uzKTN/Q==" workbookSaltValue="9uMdVrWTrxDb4Qlpt7fK5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H85"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<sst xmlns="http://schemas.openxmlformats.org/spreadsheetml/2006/main" count="228" uniqueCount="113">
  <si>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</si>
  <si>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</si>
  <si>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</si>
  <si>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</si>
  <si>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</si>
  <si>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</si>
  <si>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</si>
  <si>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</si>
  <si>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</si>
  <si>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</si>
  <si>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</si>
  <si>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</si>
  <si>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</si>
  <si>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</si>
  <si>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</si>
  <si>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</si>
  <si>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</si>
  <si>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</si>
  <si>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</si>
  <si>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</si>
  <si>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</si>
  <si>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</si>
  <si>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</si>
  <si>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</si>
  <si>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</si>
  <si>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</si>
  <si>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</si>
  <si>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</si>
  <si>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</si>
  <si>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</si>
  <si>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</si>
  <si>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</si>
  <si>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</si>
  <si>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</si>
  <si>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</si>
  <si>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</si>
  <si>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</si>
  <si>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</si>
  <si>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</si>
  <si>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</si>
  <si>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</si>
  <si>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</si>
  <si>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</si>
  <si>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</si>
  <si>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</si>
  <si>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</si>
  <si>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</si>
  <si>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</si>
  <si>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</si>
  <si>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</si>
  <si>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</si>
  <si>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</si>
  <si>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</si>
  <si>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</si>
  <si>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</si>
  <si>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</si>
  <si>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</si>
  <si>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</si>
  <si>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</si>
  <si>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</si>
  <si>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</si>
  <si>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</si>
  <si>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</si>
  <si>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</si>
  <si>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</si>
  <si>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</si>
  <si>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</si>
  <si>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</si>
  <si>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</si>
  <si>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</si>
  <si>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</si>
  <si>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</si>
  <si>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</si>
  <si>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</si>
  <si>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</si>
  <si>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</si>
  <si>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</si>
  <si>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</si>
  <si>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</si>
  <si>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</si>
  <si>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</si>
  <si>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</si>
  <si>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</si>
  <si>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</si>
  <si>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</si>
  <si>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</si>
  <si>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</si>
  <si>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</si>
  <si>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</si>
  <si>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</si>
  <si>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</si>
  <si>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</si>
  <si>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</si>
  <si>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</si>
  <si>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</si>
  <si>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</si>
  <si>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</si>
  <si>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</si>
  <si>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</si>
  <si>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</si>
  <si>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</si>
  <si>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</si>
  <si>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</si>
  <si>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</si>
  <si>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</si>
  <si>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</si>
  <si>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</si>
  <si>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</si>
  <si>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</si>
  <si>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</si>
  <si>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「管路経年化率」に関して、水道管が法定耐用年数を経過し更新時期を迎えており類似団体より高い割合となっている。そのため、近年では漏水が多発しており対応に追われている。
「管路更新率」は全国平均よりも高く、今後も継続して補助事業を活用し、管路更新に努める。</t>
    <rPh sb="91" eb="93">
      <t>ゼンコク</t>
    </rPh>
    <rPh sb="93" eb="95">
      <t>ヘイキン</t>
    </rPh>
    <rPh sb="98" eb="99">
      <t>タカ</t>
    </rPh>
    <phoneticPr fontId="4"/>
  </si>
  <si>
    <t>当町において、令和５年度末現時点での経営の健全性、効率性については概ね良好と判断しているが、今後、受水費の増加に加え、人口減に伴う給水収益の減少等、厳しい財政状況が予想されることから、料金改定を含め、各指標を分析し対策を講じる必要がある。
　また、法定耐用年数を経過した管の布設替えの為、投資計画を見直し更なる老朽管の更新をしていかなければならない。　　　　　　　　　　　　　　今後、経営戦略で策定した方針に基づき経営を進めていく。</t>
    <rPh sb="46" eb="48">
      <t>コンゴ</t>
    </rPh>
    <rPh sb="49" eb="51">
      <t>ジュスイ</t>
    </rPh>
    <rPh sb="51" eb="52">
      <t>ヒ</t>
    </rPh>
    <rPh sb="53" eb="55">
      <t>ゾウカ</t>
    </rPh>
    <rPh sb="56" eb="57">
      <t>クワ</t>
    </rPh>
    <rPh sb="189" eb="191">
      <t>コンゴ</t>
    </rPh>
    <phoneticPr fontId="4"/>
  </si>
  <si>
    <t>　「経常収支比率」に関して、修繕費、受水費の増加により減となったが、現状では給水収益で賄えており、物価高騰などの減免による補填の繰入以外は一般会計からの繰入を行っておらず、料金収入等による財源の調達が適正に行われている。
　「施設利用率」、「有収率」ともに高い水準にあることから設備投資、それに係る財源の調達が適正に行われている。
　「給水原価」が高くなったことに関して、修繕費、受水費の増により経常費用が増加したことが要因である。また、「料金回収率」の大幅な減に関しては給水収益の減少及び「給水原価」が高くなった事によるものが大きいが、給水収益の減少に関しては物価高騰対策による基本料金等の3ヶ月間の減額が大きな要因となっている。今後、経営状況を見極め、料金改定を検討していく。
  「企業債残高対給水収益比率」の上昇に関しては、R2からR5にかけて新型コロナウィルス感染症対策及び物価高騰対策による基本料金等の減額があり給水収益が減少したことが要因である。</t>
    <rPh sb="22" eb="24">
      <t>ゾウカ</t>
    </rPh>
    <rPh sb="27" eb="28">
      <t>ゲン</t>
    </rPh>
    <rPh sb="174" eb="175">
      <t>タカ</t>
    </rPh>
    <rPh sb="182" eb="183">
      <t>カン</t>
    </rPh>
    <rPh sb="236" eb="238">
      <t>キュウスイ</t>
    </rPh>
    <rPh sb="238" eb="240">
      <t>シュウエキ</t>
    </rPh>
    <rPh sb="241" eb="243">
      <t>ゲンショウ</t>
    </rPh>
    <rPh sb="243" eb="244">
      <t>オヨ</t>
    </rPh>
    <rPh sb="246" eb="248">
      <t>キュウスイ</t>
    </rPh>
    <rPh sb="248" eb="250">
      <t>ゲンカ</t>
    </rPh>
    <rPh sb="252" eb="253">
      <t>タカ</t>
    </rPh>
    <rPh sb="257" eb="258">
      <t>コト</t>
    </rPh>
    <rPh sb="264" eb="265">
      <t>オオ</t>
    </rPh>
    <rPh sb="269" eb="271">
      <t>キュウスイ</t>
    </rPh>
    <rPh sb="271" eb="273">
      <t>シュウエキ</t>
    </rPh>
    <rPh sb="274" eb="276">
      <t>ゲンショウ</t>
    </rPh>
    <rPh sb="277" eb="278">
      <t>カン</t>
    </rPh>
    <rPh sb="281" eb="283">
      <t>ブッカ</t>
    </rPh>
    <rPh sb="283" eb="285">
      <t>コウトウ</t>
    </rPh>
    <rPh sb="290" eb="292">
      <t>キホン</t>
    </rPh>
    <rPh sb="292" eb="294">
      <t>リョウキン</t>
    </rPh>
    <rPh sb="294" eb="295">
      <t>トウ</t>
    </rPh>
    <rPh sb="298" eb="299">
      <t>ゲツ</t>
    </rPh>
    <rPh sb="299" eb="300">
      <t>カン</t>
    </rPh>
    <rPh sb="301" eb="303">
      <t>ゲンガク</t>
    </rPh>
    <rPh sb="304" eb="305">
      <t>オオ</t>
    </rPh>
    <rPh sb="307" eb="309">
      <t>ヨウイン</t>
    </rPh>
    <rPh sb="328" eb="330">
      <t>リョウキン</t>
    </rPh>
    <rPh sb="330" eb="332">
      <t>カイテイ</t>
    </rPh>
    <rPh sb="344" eb="346">
      <t>キギョウ</t>
    </rPh>
    <rPh sb="346" eb="347">
      <t>サイ</t>
    </rPh>
    <rPh sb="347" eb="349">
      <t>ザンダカ</t>
    </rPh>
    <rPh sb="349" eb="350">
      <t>タイ</t>
    </rPh>
    <rPh sb="350" eb="352">
      <t>キュウスイ</t>
    </rPh>
    <rPh sb="352" eb="354">
      <t>シュウエキ</t>
    </rPh>
    <rPh sb="354" eb="356">
      <t>ヒリツ</t>
    </rPh>
    <rPh sb="358" eb="360">
      <t>ジョウショウ</t>
    </rPh>
    <rPh sb="361" eb="362">
      <t>カン</t>
    </rPh>
    <rPh sb="376" eb="378">
      <t>シンガタ</t>
    </rPh>
    <rPh sb="385" eb="388">
      <t>カンセンショウ</t>
    </rPh>
    <rPh sb="388" eb="390">
      <t>タイサク</t>
    </rPh>
    <rPh sb="390" eb="391">
      <t>オヨ</t>
    </rPh>
    <rPh sb="412" eb="414">
      <t>キュウスイ</t>
    </rPh>
    <rPh sb="414" eb="416">
      <t>シュウエキ</t>
    </rPh>
    <rPh sb="417" eb="419">
      <t>ゲンショウ</t>
    </rPh>
    <rPh sb="424" eb="42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</si>
</sst>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0.65</c:v>
                </c:pt>
                <c:pt idx="1">
                  <c:v>0.17</c:v>
                </c:pt>
                <c:pt idx="2">
                  <c:v>0.83</c:v>
                </c:pt>
                <c:pt idx="3">
                  <c:v>0.34</c:v>
                </c:pt>
                <c:pt idx="4">
                  <c:v>0.81</c:v>
                </c:pt>
              </c:numCache>
            </c:numRef>
          </c:val>
          <c:extLst>
            <c:ext xmlns:c16="http://schemas.microsoft.com/office/drawing/2014/chart" uri="{C3380CC4-5D6E-409C-BE32-E72D297353CC}">
              <c16:uniqueId val="{00000000-EA1F-46EC-BD9B-CEF8F2167B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EA1F-46EC-BD9B-CEF8F2167B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70.849999999999994</c:v>
                </c:pt>
                <c:pt idx="1">
                  <c:v>71.88</c:v>
                </c:pt>
                <c:pt idx="2">
                  <c:v>71.650000000000006</c:v>
                </c:pt>
                <c:pt idx="3">
                  <c:v>72.89</c:v>
                </c:pt>
                <c:pt idx="4">
                  <c:v>72.319999999999993</c:v>
                </c:pt>
              </c:numCache>
            </c:numRef>
          </c:val>
          <c:extLst>
            <c:ext xmlns:c16="http://schemas.microsoft.com/office/drawing/2014/chart" uri="{C3380CC4-5D6E-409C-BE32-E72D297353CC}">
              <c16:uniqueId val="{00000000-FAD0-4722-898A-4FAC5150E7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FAD0-4722-898A-4FAC5150E7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86.79</c:v>
                </c:pt>
                <c:pt idx="1">
                  <c:v>87.71</c:v>
                </c:pt>
                <c:pt idx="2">
                  <c:v>88.78</c:v>
                </c:pt>
                <c:pt idx="3">
                  <c:v>88.34</c:v>
                </c:pt>
                <c:pt idx="4">
                  <c:v>87.74</c:v>
                </c:pt>
              </c:numCache>
            </c:numRef>
          </c:val>
          <c:extLst>
            <c:ext xmlns:c16="http://schemas.microsoft.com/office/drawing/2014/chart" uri="{C3380CC4-5D6E-409C-BE32-E72D297353CC}">
              <c16:uniqueId val="{00000000-E461-4637-8BD2-5B73979494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E461-4637-8BD2-5B73979494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119.44</c:v>
                </c:pt>
                <c:pt idx="1">
                  <c:v>126.09</c:v>
                </c:pt>
                <c:pt idx="2">
                  <c:v>116.91</c:v>
                </c:pt>
                <c:pt idx="3">
                  <c:v>122.98</c:v>
                </c:pt>
                <c:pt idx="4">
                  <c:v>106.12</c:v>
                </c:pt>
              </c:numCache>
            </c:numRef>
          </c:val>
          <c:extLst>
            <c:ext xmlns:c16="http://schemas.microsoft.com/office/drawing/2014/chart" uri="{C3380CC4-5D6E-409C-BE32-E72D297353CC}">
              <c16:uniqueId val="{00000000-EDED-4809-9B26-4967AC4EBA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EDED-4809-9B26-4967AC4EBA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c:v>
                </c:pt>
                <c:pt idx="1">
                  <c:v>51.14</c:v>
                </c:pt>
                <c:pt idx="2">
                  <c:v>51.54</c:v>
                </c:pt>
                <c:pt idx="3">
                  <c:v>52.36</c:v>
                </c:pt>
                <c:pt idx="4">
                  <c:v>52.76</c:v>
                </c:pt>
              </c:numCache>
            </c:numRef>
          </c:val>
          <c:extLst>
            <c:ext xmlns:c16="http://schemas.microsoft.com/office/drawing/2014/chart" uri="{C3380CC4-5D6E-409C-BE32-E72D297353CC}">
              <c16:uniqueId val="{00000000-C2C8-46E7-AB94-E432A013A9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C2C8-46E7-AB94-E432A013A9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43.22</c:v>
                </c:pt>
                <c:pt idx="1">
                  <c:v>43.06</c:v>
                </c:pt>
                <c:pt idx="2">
                  <c:v>42.23</c:v>
                </c:pt>
                <c:pt idx="3">
                  <c:v>41.89</c:v>
                </c:pt>
                <c:pt idx="4">
                  <c:v>41.09</c:v>
                </c:pt>
              </c:numCache>
            </c:numRef>
          </c:val>
          <c:extLst>
            <c:ext xmlns:c16="http://schemas.microsoft.com/office/drawing/2014/chart" uri="{C3380CC4-5D6E-409C-BE32-E72D297353CC}">
              <c16:uniqueId val="{00000000-01F9-4E75-B23B-D384DD6713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01F9-4E75-B23B-D384DD6713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6B-4281-AE26-31F500CA48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336B-4281-AE26-31F500CA48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426.6</c:v>
                </c:pt>
                <c:pt idx="1">
                  <c:v>456.62</c:v>
                </c:pt>
                <c:pt idx="2">
                  <c:v>367.14</c:v>
                </c:pt>
                <c:pt idx="3">
                  <c:v>463.39</c:v>
                </c:pt>
                <c:pt idx="4">
                  <c:v>422.67</c:v>
                </c:pt>
              </c:numCache>
            </c:numRef>
          </c:val>
          <c:extLst>
            <c:ext xmlns:c16="http://schemas.microsoft.com/office/drawing/2014/chart" uri="{C3380CC4-5D6E-409C-BE32-E72D297353CC}">
              <c16:uniqueId val="{00000000-D64F-4591-B890-F224F1DF96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D64F-4591-B890-F224F1DF96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501.91</c:v>
                </c:pt>
                <c:pt idx="1">
                  <c:v>761.91</c:v>
                </c:pt>
                <c:pt idx="2">
                  <c:v>499.58</c:v>
                </c:pt>
                <c:pt idx="3">
                  <c:v>539.63</c:v>
                </c:pt>
                <c:pt idx="4">
                  <c:v>671.24</c:v>
                </c:pt>
              </c:numCache>
            </c:numRef>
          </c:val>
          <c:extLst>
            <c:ext xmlns:c16="http://schemas.microsoft.com/office/drawing/2014/chart" uri="{C3380CC4-5D6E-409C-BE32-E72D297353CC}">
              <c16:uniqueId val="{00000000-BF1D-4140-9E16-F4A109A3DC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BF1D-4140-9E16-F4A109A3DC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119.78</c:v>
                </c:pt>
                <c:pt idx="1">
                  <c:v>74.459999999999994</c:v>
                </c:pt>
                <c:pt idx="2">
                  <c:v>116.96</c:v>
                </c:pt>
                <c:pt idx="3">
                  <c:v>100.92</c:v>
                </c:pt>
                <c:pt idx="4">
                  <c:v>70.88</c:v>
                </c:pt>
              </c:numCache>
            </c:numRef>
          </c:val>
          <c:extLst>
            <c:ext xmlns:c16="http://schemas.microsoft.com/office/drawing/2014/chart" uri="{C3380CC4-5D6E-409C-BE32-E72D297353CC}">
              <c16:uniqueId val="{00000000-D617-4CF2-9181-E2CB5874FE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D617-4CF2-9181-E2CB5874FE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187.47</c:v>
                </c:pt>
                <c:pt idx="1">
                  <c:v>189.78</c:v>
                </c:pt>
                <c:pt idx="2">
                  <c:v>183.99</c:v>
                </c:pt>
                <c:pt idx="3">
                  <c:v>190.9</c:v>
                </c:pt>
                <c:pt idx="4">
                  <c:v>215.34</c:v>
                </c:pt>
              </c:numCache>
            </c:numRef>
          </c:val>
          <c:extLst>
            <c:ext xmlns:c16="http://schemas.microsoft.com/office/drawing/2014/chart" uri="{C3380CC4-5D6E-409C-BE32-E72D297353CC}">
              <c16:uniqueId val="{00000000-3BA1-455E-8C05-00C9DF3604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3BA1-455E-8C05-00C9DF3604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青森県　鶴田町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11756</v>
      </c>
      <c r="AM8" s="65"/>
      <c r="AN8" s="65"/>
      <c r="AO8" s="65"/>
      <c r="AP8" s="65"/>
      <c r="AQ8" s="65"/>
      <c r="AR8" s="65"/>
      <c r="AS8" s="65"/>
      <c r="AT8" s="36">
        <f>データ!$S$6</f>
        <v>46.43</v>
      </c>
      <c r="AU8" s="37"/>
      <c r="AV8" s="37"/>
      <c r="AW8" s="37"/>
      <c r="AX8" s="37"/>
      <c r="AY8" s="37"/>
      <c r="AZ8" s="37"/>
      <c r="BA8" s="37"/>
      <c r="BB8" s="54">
        <f>データ!$T$6</f>
        <v>253.2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50.11</v>
      </c>
      <c r="J10" s="37"/>
      <c r="K10" s="37"/>
      <c r="L10" s="37"/>
      <c r="M10" s="37"/>
      <c r="N10" s="37"/>
      <c r="O10" s="64"/>
      <c r="P10" s="54">
        <f>データ!$P$6</f>
        <v>97.86</v>
      </c>
      <c r="Q10" s="54"/>
      <c r="R10" s="54"/>
      <c r="S10" s="54"/>
      <c r="T10" s="54"/>
      <c r="U10" s="54"/>
      <c r="V10" s="54"/>
      <c r="W10" s="65">
        <f>データ!$Q$6</f>
        <v>4576</v>
      </c>
      <c r="X10" s="65"/>
      <c r="Y10" s="65"/>
      <c r="Z10" s="65"/>
      <c r="AA10" s="65"/>
      <c r="AB10" s="65"/>
      <c r="AC10" s="65"/>
      <c r="AD10" s="2"/>
      <c r="AE10" s="2"/>
      <c r="AF10" s="2"/>
      <c r="AG10" s="2"/>
      <c r="AH10" s="2"/>
      <c r="AI10" s="2"/>
      <c r="AJ10" s="2"/>
      <c r="AK10" s="2"/>
      <c r="AL10" s="65">
        <f>データ!$U$6</f>
        <v>11431</v>
      </c>
      <c r="AM10" s="65"/>
      <c r="AN10" s="65"/>
      <c r="AO10" s="65"/>
      <c r="AP10" s="65"/>
      <c r="AQ10" s="65"/>
      <c r="AR10" s="65"/>
      <c r="AS10" s="65"/>
      <c r="AT10" s="36">
        <f>データ!$V$6</f>
        <v>46.4</v>
      </c>
      <c r="AU10" s="37"/>
      <c r="AV10" s="37"/>
      <c r="AW10" s="37"/>
      <c r="AX10" s="37"/>
      <c r="AY10" s="37"/>
      <c r="AZ10" s="37"/>
      <c r="BA10" s="37"/>
      <c r="BB10" s="54">
        <f>データ!$W$6</f>
        <v>246.36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v1F8Y7KRmpZGk92G8MtoEJdAw+fidGZg3ZxYZG5unToiKDgXewFjSKM/ZwTWq29mjJh9K1qJSp6oyYh9Lx4PA==" saltValue="sZDRwKputJ3HSNtSU82s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23841</v>
      </c>
      <c r="D6" s="20">
        <f t="shared" si="3"/>
        <v>46</v>
      </c>
      <c r="E6" s="20">
        <f t="shared" si="3"/>
        <v>1</v>
      </c>
      <c r="F6" s="20">
        <f t="shared" si="3"/>
        <v>0</v>
      </c>
      <c r="G6" s="20">
        <f t="shared" si="3"/>
        <v>1</v>
      </c>
      <c r="H6" s="20" t="str">
        <f t="shared" si="3"/>
        <v>青森県　鶴田町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50.11</v>
      </c>
      <c r="P6" s="21">
        <f t="shared" si="3"/>
        <v>97.86</v>
      </c>
      <c r="Q6" s="21">
        <f t="shared" si="3"/>
        <v>4576</v>
      </c>
      <c r="R6" s="21">
        <f t="shared" si="3"/>
        <v>11756</v>
      </c>
      <c r="S6" s="21">
        <f t="shared" si="3"/>
        <v>46.43</v>
      </c>
      <c r="T6" s="21">
        <f t="shared" si="3"/>
        <v>253.2</v>
      </c>
      <c r="U6" s="21">
        <f t="shared" si="3"/>
        <v>11431</v>
      </c>
      <c r="V6" s="21">
        <f t="shared" si="3"/>
        <v>46.4</v>
      </c>
      <c r="W6" s="21">
        <f t="shared" si="3"/>
        <v>246.36</v>
      </c>
      <c r="X6" s="22">
        <f>IF(X7="",NA(),X7)</f>
        <v>119.44</v>
      </c>
      <c r="Y6" s="22">
        <f t="shared" ref="Y6:AG6" si="4">IF(Y7="",NA(),Y7)</f>
        <v>126.09</v>
      </c>
      <c r="Z6" s="22">
        <f t="shared" si="4"/>
        <v>116.91</v>
      </c>
      <c r="AA6" s="22">
        <f t="shared" si="4"/>
        <v>122.98</v>
      </c>
      <c r="AB6" s="22">
        <f t="shared" si="4"/>
        <v>106.12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426.6</v>
      </c>
      <c r="AU6" s="22">
        <f t="shared" ref="AU6:BC6" si="6">IF(AU7="",NA(),AU7)</f>
        <v>456.62</v>
      </c>
      <c r="AV6" s="22">
        <f t="shared" si="6"/>
        <v>367.14</v>
      </c>
      <c r="AW6" s="22">
        <f t="shared" si="6"/>
        <v>463.39</v>
      </c>
      <c r="AX6" s="22">
        <f t="shared" si="6"/>
        <v>422.67</v>
      </c>
      <c r="AY6" s="22">
        <f t="shared" si="6"/>
        <v>362.93</v>
      </c>
      <c r="AZ6" s="22">
        <f t="shared" si="6"/>
        <v>371.81</v>
      </c>
      <c r="BA6" s="22">
        <f t="shared" si="6"/>
        <v>384.23</v>
      </c>
      <c r="BB6" s="22">
        <f t="shared" si="6"/>
        <v>364.3</v>
      </c>
      <c r="BC6" s="22">
        <f t="shared" si="6"/>
        <v>378.87</v>
      </c>
      <c r="BD6" s="21" t="str">
        <f>IF(BD7="","",IF(BD7="-","【-】","【"&amp;SUBSTITUTE(TEXT(BD7,"#,##0.00"),"-","△")&amp;"】"))</f>
        <v>【243.36】</v>
      </c>
      <c r="BE6" s="22">
        <f>IF(BE7="",NA(),BE7)</f>
        <v>501.91</v>
      </c>
      <c r="BF6" s="22">
        <f t="shared" ref="BF6:BN6" si="7">IF(BF7="",NA(),BF7)</f>
        <v>761.91</v>
      </c>
      <c r="BG6" s="22">
        <f t="shared" si="7"/>
        <v>499.58</v>
      </c>
      <c r="BH6" s="22">
        <f t="shared" si="7"/>
        <v>539.63</v>
      </c>
      <c r="BI6" s="22">
        <f t="shared" si="7"/>
        <v>671.24</v>
      </c>
      <c r="BJ6" s="22">
        <f t="shared" si="7"/>
        <v>439.05</v>
      </c>
      <c r="BK6" s="22">
        <f t="shared" si="7"/>
        <v>465.85</v>
      </c>
      <c r="BL6" s="22">
        <f t="shared" si="7"/>
        <v>439.43</v>
      </c>
      <c r="BM6" s="22">
        <f t="shared" si="7"/>
        <v>438.41</v>
      </c>
      <c r="BN6" s="22">
        <f t="shared" si="7"/>
        <v>430.23</v>
      </c>
      <c r="BO6" s="21" t="str">
        <f>IF(BO7="","",IF(BO7="-","【-】","【"&amp;SUBSTITUTE(TEXT(BO7,"#,##0.00"),"-","△")&amp;"】"))</f>
        <v>【265.93】</v>
      </c>
      <c r="BP6" s="22">
        <f>IF(BP7="",NA(),BP7)</f>
        <v>119.78</v>
      </c>
      <c r="BQ6" s="22">
        <f t="shared" ref="BQ6:BY6" si="8">IF(BQ7="",NA(),BQ7)</f>
        <v>74.459999999999994</v>
      </c>
      <c r="BR6" s="22">
        <f t="shared" si="8"/>
        <v>116.96</v>
      </c>
      <c r="BS6" s="22">
        <f t="shared" si="8"/>
        <v>100.92</v>
      </c>
      <c r="BT6" s="22">
        <f t="shared" si="8"/>
        <v>70.88</v>
      </c>
      <c r="BU6" s="22">
        <f t="shared" si="8"/>
        <v>95.26</v>
      </c>
      <c r="BV6" s="22">
        <f t="shared" si="8"/>
        <v>92.39</v>
      </c>
      <c r="BW6" s="22">
        <f t="shared" si="8"/>
        <v>94.41</v>
      </c>
      <c r="BX6" s="22">
        <f t="shared" si="8"/>
        <v>90.96</v>
      </c>
      <c r="BY6" s="22">
        <f t="shared" si="8"/>
        <v>90.66</v>
      </c>
      <c r="BZ6" s="21" t="str">
        <f>IF(BZ7="","",IF(BZ7="-","【-】","【"&amp;SUBSTITUTE(TEXT(BZ7,"#,##0.00"),"-","△")&amp;"】"))</f>
        <v>【97.82】</v>
      </c>
      <c r="CA6" s="22">
        <f>IF(CA7="",NA(),CA7)</f>
        <v>187.47</v>
      </c>
      <c r="CB6" s="22">
        <f t="shared" ref="CB6:CJ6" si="9">IF(CB7="",NA(),CB7)</f>
        <v>189.78</v>
      </c>
      <c r="CC6" s="22">
        <f t="shared" si="9"/>
        <v>183.99</v>
      </c>
      <c r="CD6" s="22">
        <f t="shared" si="9"/>
        <v>190.9</v>
      </c>
      <c r="CE6" s="22">
        <f t="shared" si="9"/>
        <v>215.34</v>
      </c>
      <c r="CF6" s="22">
        <f t="shared" si="9"/>
        <v>192.82</v>
      </c>
      <c r="CG6" s="22">
        <f t="shared" si="9"/>
        <v>192.98</v>
      </c>
      <c r="CH6" s="22">
        <f t="shared" si="9"/>
        <v>192.13</v>
      </c>
      <c r="CI6" s="22">
        <f t="shared" si="9"/>
        <v>197.04</v>
      </c>
      <c r="CJ6" s="22">
        <f t="shared" si="9"/>
        <v>199.33</v>
      </c>
      <c r="CK6" s="21" t="str">
        <f>IF(CK7="","",IF(CK7="-","【-】","【"&amp;SUBSTITUTE(TEXT(CK7,"#,##0.00"),"-","△")&amp;"】"))</f>
        <v>【177.56】</v>
      </c>
      <c r="CL6" s="22">
        <f>IF(CL7="",NA(),CL7)</f>
        <v>70.849999999999994</v>
      </c>
      <c r="CM6" s="22">
        <f t="shared" ref="CM6:CU6" si="10">IF(CM7="",NA(),CM7)</f>
        <v>71.88</v>
      </c>
      <c r="CN6" s="22">
        <f t="shared" si="10"/>
        <v>71.650000000000006</v>
      </c>
      <c r="CO6" s="22">
        <f t="shared" si="10"/>
        <v>72.89</v>
      </c>
      <c r="CP6" s="22">
        <f t="shared" si="10"/>
        <v>72.319999999999993</v>
      </c>
      <c r="CQ6" s="22">
        <f t="shared" si="10"/>
        <v>54.05</v>
      </c>
      <c r="CR6" s="22">
        <f t="shared" si="10"/>
        <v>54.43</v>
      </c>
      <c r="CS6" s="22">
        <f t="shared" si="10"/>
        <v>53.87</v>
      </c>
      <c r="CT6" s="22">
        <f t="shared" si="10"/>
        <v>54.49</v>
      </c>
      <c r="CU6" s="22">
        <f t="shared" si="10"/>
        <v>54.8</v>
      </c>
      <c r="CV6" s="21" t="str">
        <f>IF(CV7="","",IF(CV7="-","【-】","【"&amp;SUBSTITUTE(TEXT(CV7,"#,##0.00"),"-","△")&amp;"】"))</f>
        <v>【59.81】</v>
      </c>
      <c r="CW6" s="22">
        <f>IF(CW7="",NA(),CW7)</f>
        <v>86.79</v>
      </c>
      <c r="CX6" s="22">
        <f t="shared" ref="CX6:DF6" si="11">IF(CX7="",NA(),CX7)</f>
        <v>87.71</v>
      </c>
      <c r="CY6" s="22">
        <f t="shared" si="11"/>
        <v>88.78</v>
      </c>
      <c r="CZ6" s="22">
        <f t="shared" si="11"/>
        <v>88.34</v>
      </c>
      <c r="DA6" s="22">
        <f t="shared" si="11"/>
        <v>87.74</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50.4</v>
      </c>
      <c r="DI6" s="22">
        <f t="shared" ref="DI6:DQ6" si="12">IF(DI7="",NA(),DI7)</f>
        <v>51.14</v>
      </c>
      <c r="DJ6" s="22">
        <f t="shared" si="12"/>
        <v>51.54</v>
      </c>
      <c r="DK6" s="22">
        <f t="shared" si="12"/>
        <v>52.36</v>
      </c>
      <c r="DL6" s="22">
        <f t="shared" si="12"/>
        <v>52.76</v>
      </c>
      <c r="DM6" s="22">
        <f t="shared" si="12"/>
        <v>49.12</v>
      </c>
      <c r="DN6" s="22">
        <f t="shared" si="12"/>
        <v>49.39</v>
      </c>
      <c r="DO6" s="22">
        <f t="shared" si="12"/>
        <v>50.75</v>
      </c>
      <c r="DP6" s="22">
        <f t="shared" si="12"/>
        <v>51.72</v>
      </c>
      <c r="DQ6" s="22">
        <f t="shared" si="12"/>
        <v>52.27</v>
      </c>
      <c r="DR6" s="21" t="str">
        <f>IF(DR7="","",IF(DR7="-","【-】","【"&amp;SUBSTITUTE(TEXT(DR7,"#,##0.00"),"-","△")&amp;"】"))</f>
        <v>【52.02】</v>
      </c>
      <c r="DS6" s="22">
        <f>IF(DS7="",NA(),DS7)</f>
        <v>43.22</v>
      </c>
      <c r="DT6" s="22">
        <f t="shared" ref="DT6:EB6" si="13">IF(DT7="",NA(),DT7)</f>
        <v>43.06</v>
      </c>
      <c r="DU6" s="22">
        <f t="shared" si="13"/>
        <v>42.23</v>
      </c>
      <c r="DV6" s="22">
        <f t="shared" si="13"/>
        <v>41.89</v>
      </c>
      <c r="DW6" s="22">
        <f t="shared" si="13"/>
        <v>41.09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0.65</v>
      </c>
      <c r="EE6" s="22">
        <f t="shared" ref="EE6:EM6" si="14">IF(EE7="",NA(),EE7)</f>
        <v>0.17</v>
      </c>
      <c r="EF6" s="22">
        <f t="shared" si="14"/>
        <v>0.83</v>
      </c>
      <c r="EG6" s="22">
        <f t="shared" si="14"/>
        <v>0.34</v>
      </c>
      <c r="EH6" s="22">
        <f t="shared" si="14"/>
        <v>0.81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23841</v>
      </c>
      <c r="D7" s="24">
        <v>46</v>
      </c>
      <c r="E7" s="24">
        <v>1</v>
      </c>
      <c r="F7" s="24">
        <v>0</v>
      </c>
      <c r="G7" s="24">
        <v>1</v>
      </c>
      <c r="H7" s="24" t="s">
        <v>93</v>
      </c>
      <c r="I7" s="24" t="s">
        <v>94</v>
      </c>
      <c r="J7" s="24" t="s">
        <v>95</v>
      </c>
      <c r="K7" s="24" t="s">
        <v>96</v>
      </c>
      <c r="L7" s="24" t="s">
        <v>97</v>
      </c>
      <c r="M7" s="24" t="s">
        <v>98</v>
      </c>
      <c r="N7" s="25" t="s">
        <v>99</v>
      </c>
      <c r="O7" s="25">
        <v>50.11</v>
      </c>
      <c r="P7" s="25">
        <v>97.86</v>
      </c>
      <c r="Q7" s="25">
        <v>4576</v>
      </c>
      <c r="R7" s="25">
        <v>11756</v>
      </c>
      <c r="S7" s="25">
        <v>46.43</v>
      </c>
      <c r="T7" s="25">
        <v>253.2</v>
      </c>
      <c r="U7" s="25">
        <v>11431</v>
      </c>
      <c r="V7" s="25">
        <v>46.4</v>
      </c>
      <c r="W7" s="25">
        <v>246.36</v>
      </c>
      <c r="X7" s="25">
        <v>119.44</v>
      </c>
      <c r="Y7" s="25">
        <v>126.09</v>
      </c>
      <c r="Z7" s="25">
        <v>116.91</v>
      </c>
      <c r="AA7" s="25">
        <v>122.98</v>
      </c>
      <c r="AB7" s="25">
        <v>106.12</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426.6</v>
      </c>
      <c r="AU7" s="25">
        <v>456.62</v>
      </c>
      <c r="AV7" s="25">
        <v>367.14</v>
      </c>
      <c r="AW7" s="25">
        <v>463.39</v>
      </c>
      <c r="AX7" s="25">
        <v>422.67</v>
      </c>
      <c r="AY7" s="25">
        <v>362.93</v>
      </c>
      <c r="AZ7" s="25">
        <v>371.81</v>
      </c>
      <c r="BA7" s="25">
        <v>384.23</v>
      </c>
      <c r="BB7" s="25">
        <v>364.3</v>
      </c>
      <c r="BC7" s="25">
        <v>378.87</v>
      </c>
      <c r="BD7" s="25">
        <v>243.36</v>
      </c>
      <c r="BE7" s="25">
        <v>501.91</v>
      </c>
      <c r="BF7" s="25">
        <v>761.91</v>
      </c>
      <c r="BG7" s="25">
        <v>499.58</v>
      </c>
      <c r="BH7" s="25">
        <v>539.63</v>
      </c>
      <c r="BI7" s="25">
        <v>671.24</v>
      </c>
      <c r="BJ7" s="25">
        <v>439.05</v>
      </c>
      <c r="BK7" s="25">
        <v>465.85</v>
      </c>
      <c r="BL7" s="25">
        <v>439.43</v>
      </c>
      <c r="BM7" s="25">
        <v>438.41</v>
      </c>
      <c r="BN7" s="25">
        <v>430.23</v>
      </c>
      <c r="BO7" s="25">
        <v>265.93</v>
      </c>
      <c r="BP7" s="25">
        <v>119.78</v>
      </c>
      <c r="BQ7" s="25">
        <v>74.459999999999994</v>
      </c>
      <c r="BR7" s="25">
        <v>116.96</v>
      </c>
      <c r="BS7" s="25">
        <v>100.92</v>
      </c>
      <c r="BT7" s="25">
        <v>70.88</v>
      </c>
      <c r="BU7" s="25">
        <v>95.26</v>
      </c>
      <c r="BV7" s="25">
        <v>92.39</v>
      </c>
      <c r="BW7" s="25">
        <v>94.41</v>
      </c>
      <c r="BX7" s="25">
        <v>90.96</v>
      </c>
      <c r="BY7" s="25">
        <v>90.66</v>
      </c>
      <c r="BZ7" s="25">
        <v>97.82</v>
      </c>
      <c r="CA7" s="25">
        <v>187.47</v>
      </c>
      <c r="CB7" s="25">
        <v>189.78</v>
      </c>
      <c r="CC7" s="25">
        <v>183.99</v>
      </c>
      <c r="CD7" s="25">
        <v>190.9</v>
      </c>
      <c r="CE7" s="25">
        <v>215.34</v>
      </c>
      <c r="CF7" s="25">
        <v>192.82</v>
      </c>
      <c r="CG7" s="25">
        <v>192.98</v>
      </c>
      <c r="CH7" s="25">
        <v>192.13</v>
      </c>
      <c r="CI7" s="25">
        <v>197.04</v>
      </c>
      <c r="CJ7" s="25">
        <v>199.33</v>
      </c>
      <c r="CK7" s="25">
        <v>177.56</v>
      </c>
      <c r="CL7" s="25">
        <v>70.849999999999994</v>
      </c>
      <c r="CM7" s="25">
        <v>71.88</v>
      </c>
      <c r="CN7" s="25">
        <v>71.650000000000006</v>
      </c>
      <c r="CO7" s="25">
        <v>72.89</v>
      </c>
      <c r="CP7" s="25">
        <v>72.319999999999993</v>
      </c>
      <c r="CQ7" s="25">
        <v>54.05</v>
      </c>
      <c r="CR7" s="25">
        <v>54.43</v>
      </c>
      <c r="CS7" s="25">
        <v>53.87</v>
      </c>
      <c r="CT7" s="25">
        <v>54.49</v>
      </c>
      <c r="CU7" s="25">
        <v>54.8</v>
      </c>
      <c r="CV7" s="25">
        <v>59.81</v>
      </c>
      <c r="CW7" s="25">
        <v>86.79</v>
      </c>
      <c r="CX7" s="25">
        <v>87.71</v>
      </c>
      <c r="CY7" s="25">
        <v>88.78</v>
      </c>
      <c r="CZ7" s="25">
        <v>88.34</v>
      </c>
      <c r="DA7" s="25">
        <v>87.74</v>
      </c>
      <c r="DB7" s="25">
        <v>80.510000000000005</v>
      </c>
      <c r="DC7" s="25">
        <v>79.44</v>
      </c>
      <c r="DD7" s="25">
        <v>79.489999999999995</v>
      </c>
      <c r="DE7" s="25">
        <v>78.8</v>
      </c>
      <c r="DF7" s="25">
        <v>77.98</v>
      </c>
      <c r="DG7" s="25">
        <v>89.42</v>
      </c>
      <c r="DH7" s="25">
        <v>50.4</v>
      </c>
      <c r="DI7" s="25">
        <v>51.14</v>
      </c>
      <c r="DJ7" s="25">
        <v>51.54</v>
      </c>
      <c r="DK7" s="25">
        <v>52.36</v>
      </c>
      <c r="DL7" s="25">
        <v>52.76</v>
      </c>
      <c r="DM7" s="25">
        <v>49.12</v>
      </c>
      <c r="DN7" s="25">
        <v>49.39</v>
      </c>
      <c r="DO7" s="25">
        <v>50.75</v>
      </c>
      <c r="DP7" s="25">
        <v>51.72</v>
      </c>
      <c r="DQ7" s="25">
        <v>52.27</v>
      </c>
      <c r="DR7" s="25">
        <v>52.02</v>
      </c>
      <c r="DS7" s="25">
        <v>43.22</v>
      </c>
      <c r="DT7" s="25">
        <v>43.06</v>
      </c>
      <c r="DU7" s="25">
        <v>42.23</v>
      </c>
      <c r="DV7" s="25">
        <v>41.89</v>
      </c>
      <c r="DW7" s="25">
        <v>41.09</v>
      </c>
      <c r="DX7" s="25">
        <v>16.760000000000002</v>
      </c>
      <c r="DY7" s="25">
        <v>18.57</v>
      </c>
      <c r="DZ7" s="25">
        <v>21.14</v>
      </c>
      <c r="EA7" s="25">
        <v>22.12</v>
      </c>
      <c r="EB7" s="25">
        <v>25.67</v>
      </c>
      <c r="EC7" s="25">
        <v>25.37</v>
      </c>
      <c r="ED7" s="25">
        <v>0.65</v>
      </c>
      <c r="EE7" s="25">
        <v>0.17</v>
      </c>
      <c r="EF7" s="25">
        <v>0.83</v>
      </c>
      <c r="EG7" s="25">
        <v>0.34</v>
      </c>
      <c r="EH7" s="25">
        <v>0.81</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2025-01-28T01:13:55Z</cp:lastPrinted>
  <dcterms:created xsi:type="dcterms:W3CDTF">2024-12-11T04:54:03Z</dcterms:created>
  <dcterms:modified xsi:type="dcterms:W3CDTF">2025-02-14T04:16:13Z</dcterms:modified>
  <cp:category/>
</cp:coreProperties>
</file>