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原子慎也\下水道関係\経営比較分析\R5\県より確認（2.14）\提出書類\"/>
    </mc:Choice>
  </mc:AlternateContent>
  <xr:revisionPtr revIDLastSave="0" documentId="13_ncr:1_{6A211FA9-22A9-4D1F-A93F-1CC8980A8A84}" xr6:coauthVersionLast="43" xr6:coauthVersionMax="43" xr10:uidLastSave="{00000000-0000-0000-0000-000000000000}"/>
  <workbookProtection workbookAlgorithmName="SHA-512" workbookHashValue="jsKQCbXMxjFEBDnDHveelJToQjC0Z3YeEUqvJy69HjNYQdKvyOpCSCbLR1qQWW8w0fw9KVyD1DqZCj3EDl9nbw==" workbookSaltValue="9cTuKb8lF3y14Xbwukm8A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AT8" i="4"/>
  <c r="W8" i="4"/>
  <c r="P8" i="4"/>
  <c r="B6"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<sst xmlns="http://schemas.openxmlformats.org/spreadsheetml/2006/main" count="236" uniqueCount="119">
  <si>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</si>
  <si>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</si>
  <si>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</si>
  <si>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</si>
  <si>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</si>
  <si>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</si>
  <si>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</si>
  <si>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</si>
  <si>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</si>
  <si>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</si>
  <si>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</si>
  <si>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</si>
  <si>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</si>
  <si>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</si>
  <si>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</si>
  <si>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</si>
  <si>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</si>
  <si>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</si>
  <si>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</si>
  <si>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</si>
  <si>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</si>
  <si>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</si>
  <si>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</si>
  <si>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</si>
  <si>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</si>
  <si>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</si>
  <si>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</si>
  <si>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</si>
  <si>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</si>
  <si>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</si>
  <si>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</si>
  <si>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</si>
  <si>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</si>
  <si>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</si>
  <si>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</si>
  <si>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</si>
  <si>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</si>
  <si>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</si>
  <si>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</si>
  <si>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</si>
  <si>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</si>
  <si>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</si>
  <si>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</si>
  <si>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</si>
  <si>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</si>
  <si>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</si>
  <si>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</si>
  <si>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</si>
  <si>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</si>
  <si>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</si>
  <si>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</si>
  <si>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</si>
  <si>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</si>
  <si>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</si>
  <si>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</si>
  <si>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</si>
  <si>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</si>
  <si>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</si>
  <si>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</si>
  <si>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</si>
  <si>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</si>
  <si>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</si>
  <si>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</si>
  <si>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</si>
  <si>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</si>
  <si>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</si>
  <si>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</si>
  <si>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</si>
  <si>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</si>
  <si>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</si>
  <si>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</si>
  <si>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</si>
  <si>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</si>
  <si>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</si>
  <si>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</si>
  <si>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</si>
  <si>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</si>
  <si>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</si>
  <si>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</si>
  <si>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</si>
  <si>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</si>
  <si>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</si>
  <si>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</si>
  <si>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</si>
  <si>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</si>
  <si>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</si>
  <si>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</si>
  <si>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</si>
  <si>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</si>
  <si>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</si>
  <si>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</si>
  <si>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</si>
  <si>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</si>
  <si>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</si>
  <si>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</si>
  <si>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</si>
  <si>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</si>
  <si>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</si>
  <si>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</si>
  <si>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</si>
  <si>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</si>
  <si>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</si>
  <si>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</si>
  <si>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</si>
  <si>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</si>
  <si>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</si>
  <si>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</si>
  <si>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</si>
  <si>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</si>
  <si>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</si>
  <si>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</si>
  <si>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</si>
  <si>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</si>
  <si>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</si>
  <si>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</si>
  <si>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</si>
  <si>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は、利用料収入以上に維持管理業務委託費や公営企業会計移行業務費が増加していることから、今後は業務委託内容の見直しや業務の広域化を検討する必要がある。なお、令和元年度から令和4年度までの収益的収支比率は、算出方法に誤りがあったため令和5年度と同程度の範囲となる見込み。
④企業債残高対事業規模比率は、依然として類似団体平均値よりも高くなっているものの、令和２年度から逓減していることから、今後も投資規模の見直しなどを計画的に行い経営改善を行う。
⑤経費回収率は、令和2年度に料金改定を行い使用料収入は毎年増額となっているが、依然として多額の一般会計繰入金によって賄われているため良い経営状況とは言えない。令和5年度は前年度に引き続き、公営企業会計移行業務委託料等の支出があったため経費回収率が前年度よりも低くなっている。
⑥汚水処理原価は、類似団体平均値よりも高くなっており、投資の効率化見直しや維持管理費の削減、接続率の向上による有収水量を増加させる取組が必要となる。
⑦施設利用率は、30％台を維持しているが、類似団体平均値よりも低くなっていて、適正な利用規模の検討が必要となる。
⑧水洗化率は、令和2年度から年々逓増傾向となっているものの、類似団体平均値よりも低い。その主な要因としては、人口減少、高齢世帯及び低所得世帯等の未加入が考えられるが、水質保全に直結する問題でもあるため、接続率の増加に向けた広報活動等の継続的な取組を行っていく。</t>
    <rPh sb="148" eb="155">
      <t>タイジギョウキボヒリツ</t>
    </rPh>
    <rPh sb="226" eb="227">
      <t>オコナ</t>
    </rPh>
    <rPh sb="454" eb="455">
      <t>ダイ</t>
    </rPh>
    <rPh sb="456" eb="458">
      <t>イジ</t>
    </rPh>
    <rPh sb="474" eb="475">
      <t>ヒク</t>
    </rPh>
    <rPh sb="482" eb="484">
      <t>テキセイ</t>
    </rPh>
    <rPh sb="485" eb="489">
      <t>リヨウキボ</t>
    </rPh>
    <rPh sb="490" eb="492">
      <t>ケントウ</t>
    </rPh>
    <rPh sb="507" eb="509">
      <t>レイワ</t>
    </rPh>
    <rPh sb="510" eb="512">
      <t>ネンド</t>
    </rPh>
    <phoneticPr fontId="4"/>
  </si>
  <si>
    <t>　特定環境保全公共下水道は、平成14年に供用開始し、令和5年で供用開始から20年が経過していることから、下水道ストックマネジメント計画に基づき、計画的に改築更新を行う必要がある。
　処理場は、計画的に施設全体の改築更新を行っており、下水道施設の持続的な機能の確保及びライフサイクルコストの低減を図る。
　管路施設は、マンホール蓋の更新や腐食の恐れのある管渠等を5年に1回の割合で調査・点検を実施するなどし、最適な対策手法で延命化を図る。</t>
    <rPh sb="1" eb="12">
      <t>トクテイカンキョウホゼンコウキョウゲスイドウ</t>
    </rPh>
    <phoneticPr fontId="4"/>
  </si>
  <si>
    <t>　特定環境保全公共下水道の経営健全化・効率化に向けての取組として、水洗化率向上については、ホームページや広報誌等において下水道への接続を促し、その他支援事業と連携し接続率の向上に努める。使用料等の未納額解消については継続して徴収事務の強化を行う。
　また、整備事業及び改築更新事業については、引き続き採算性と公共性を考慮しながら、事業の投資規模を最適化し、企業債の借入額を抑える。さらには、下水道事業を将来に渡って安定的に継続していくため、町の財政負担を少しでも軽減し経営健全化に向けた取組を行いながら経営改善を行う。</t>
    <rPh sb="1" eb="12">
      <t>トクテイカンキョウホゼンコウキョウゲスイドウ</t>
    </rPh>
    <rPh sb="146" eb="147">
      <t>ヒ</t>
    </rPh>
    <rPh sb="148" eb="149">
      <t>ツヅ</t>
    </rPh>
    <rPh sb="256" eb="25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</si>
</sst>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23-4AAB-AA6F-48E8A67AAE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E23-4AAB-AA6F-48E8A67AAE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29.57</c:v>
                </c:pt>
                <c:pt idx="1">
                  <c:v>31.64</c:v>
                </c:pt>
                <c:pt idx="2">
                  <c:v>30.21</c:v>
                </c:pt>
                <c:pt idx="3">
                  <c:v>31.57</c:v>
                </c:pt>
                <c:pt idx="4">
                  <c:v>30.93</c:v>
                </c:pt>
              </c:numCache>
            </c:numRef>
          </c:val>
          <c:extLst>
            <c:ext xmlns:c16="http://schemas.microsoft.com/office/drawing/2014/chart" uri="{C3380CC4-5D6E-409C-BE32-E72D297353CC}">
              <c16:uniqueId val="{00000000-389F-4C39-A1BB-BB863EDE62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389F-4C39-A1BB-BB863EDE62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78.8</c:v>
                </c:pt>
                <c:pt idx="1">
                  <c:v>76.760000000000005</c:v>
                </c:pt>
                <c:pt idx="2">
                  <c:v>77.25</c:v>
                </c:pt>
                <c:pt idx="3">
                  <c:v>77.78</c:v>
                </c:pt>
                <c:pt idx="4">
                  <c:v>78.510000000000005</c:v>
                </c:pt>
              </c:numCache>
            </c:numRef>
          </c:val>
          <c:extLst>
            <c:ext xmlns:c16="http://schemas.microsoft.com/office/drawing/2014/chart" uri="{C3380CC4-5D6E-409C-BE32-E72D297353CC}">
              <c16:uniqueId val="{00000000-6597-4D95-8790-EB5A5BDDA4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597-4D95-8790-EB5A5BDDA4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80.92</c:v>
                </c:pt>
                <c:pt idx="1">
                  <c:v>84.39</c:v>
                </c:pt>
                <c:pt idx="2">
                  <c:v>82.6</c:v>
                </c:pt>
                <c:pt idx="3">
                  <c:v>72.900000000000006</c:v>
                </c:pt>
                <c:pt idx="4">
                  <c:v>39.130000000000003</c:v>
                </c:pt>
              </c:numCache>
            </c:numRef>
          </c:val>
          <c:extLst>
            <c:ext xmlns:c16="http://schemas.microsoft.com/office/drawing/2014/chart" uri="{C3380CC4-5D6E-409C-BE32-E72D297353CC}">
              <c16:uniqueId val="{00000000-DCE0-428D-AAB4-57AC6410CE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E0-428D-AAB4-57AC6410CE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02-4F27-A11D-A504F9158E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2-4F27-A11D-A504F9158E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3-4CEC-A15F-9A6F4C6C7C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3-4CEC-A15F-9A6F4C6C7C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8-4C05-8A53-BF201520C1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8-4C05-8A53-BF201520C1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CB-438B-9B95-A660266746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CB-438B-9B95-A660266746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3944</c:v>
                </c:pt>
                <c:pt idx="1">
                  <c:v>2744.9</c:v>
                </c:pt>
                <c:pt idx="2">
                  <c:v>2433.33</c:v>
                </c:pt>
                <c:pt idx="3">
                  <c:v>2404.7600000000002</c:v>
                </c:pt>
                <c:pt idx="4">
                  <c:v>2329.56</c:v>
                </c:pt>
              </c:numCache>
            </c:numRef>
          </c:val>
          <c:extLst>
            <c:ext xmlns:c16="http://schemas.microsoft.com/office/drawing/2014/chart" uri="{C3380CC4-5D6E-409C-BE32-E72D297353CC}">
              <c16:uniqueId val="{00000000-FF43-4ACA-9F39-3886F6CF6B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FF43-4ACA-9F39-3886F6CF6B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37.590000000000003</c:v>
                </c:pt>
                <c:pt idx="1">
                  <c:v>54.83</c:v>
                </c:pt>
                <c:pt idx="2">
                  <c:v>57.09</c:v>
                </c:pt>
                <c:pt idx="3">
                  <c:v>40.770000000000003</c:v>
                </c:pt>
                <c:pt idx="4">
                  <c:v>36.39</c:v>
                </c:pt>
              </c:numCache>
            </c:numRef>
          </c:val>
          <c:extLst>
            <c:ext xmlns:c16="http://schemas.microsoft.com/office/drawing/2014/chart" uri="{C3380CC4-5D6E-409C-BE32-E72D297353CC}">
              <c16:uniqueId val="{00000000-D007-4908-AE10-C219345BD2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007-4908-AE10-C219345BD2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366.41</c:v>
                </c:pt>
                <c:pt idx="1">
                  <c:v>323.14</c:v>
                </c:pt>
                <c:pt idx="2">
                  <c:v>334</c:v>
                </c:pt>
                <c:pt idx="3">
                  <c:v>444.21</c:v>
                </c:pt>
                <c:pt idx="4">
                  <c:v>490.36</c:v>
                </c:pt>
              </c:numCache>
            </c:numRef>
          </c:val>
          <c:extLst>
            <c:ext xmlns:c16="http://schemas.microsoft.com/office/drawing/2014/chart" uri="{C3380CC4-5D6E-409C-BE32-E72D297353CC}">
              <c16:uniqueId val="{00000000-E124-45AD-A182-944CC17B5C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124-45AD-A182-944CC17B5C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AA58" sqref="A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七戸町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14320</v>
      </c>
      <c r="AM8" s="41"/>
      <c r="AN8" s="41"/>
      <c r="AO8" s="41"/>
      <c r="AP8" s="41"/>
      <c r="AQ8" s="41"/>
      <c r="AR8" s="41"/>
      <c r="AS8" s="41"/>
      <c r="AT8" s="34">
        <f>データ!T6</f>
        <v>337.23</v>
      </c>
      <c r="AU8" s="34"/>
      <c r="AV8" s="34"/>
      <c r="AW8" s="34"/>
      <c r="AX8" s="34"/>
      <c r="AY8" s="34"/>
      <c r="AZ8" s="34"/>
      <c r="BA8" s="34"/>
      <c r="BB8" s="34">
        <f>データ!U6</f>
        <v>42.46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14.17</v>
      </c>
      <c r="Q10" s="34"/>
      <c r="R10" s="34"/>
      <c r="S10" s="34"/>
      <c r="T10" s="34"/>
      <c r="U10" s="34"/>
      <c r="V10" s="34"/>
      <c r="W10" s="34">
        <f>データ!Q6</f>
        <v>104.58</v>
      </c>
      <c r="X10" s="34"/>
      <c r="Y10" s="34"/>
      <c r="Z10" s="34"/>
      <c r="AA10" s="34"/>
      <c r="AB10" s="34"/>
      <c r="AC10" s="34"/>
      <c r="AD10" s="41">
        <f>データ!R6</f>
        <v>3300</v>
      </c>
      <c r="AE10" s="41"/>
      <c r="AF10" s="41"/>
      <c r="AG10" s="41"/>
      <c r="AH10" s="41"/>
      <c r="AI10" s="41"/>
      <c r="AJ10" s="41"/>
      <c r="AK10" s="2"/>
      <c r="AL10" s="41">
        <f>データ!V6</f>
        <v>2006</v>
      </c>
      <c r="AM10" s="41"/>
      <c r="AN10" s="41"/>
      <c r="AO10" s="41"/>
      <c r="AP10" s="41"/>
      <c r="AQ10" s="41"/>
      <c r="AR10" s="41"/>
      <c r="AS10" s="41"/>
      <c r="AT10" s="34">
        <f>データ!W6</f>
        <v>1.91</v>
      </c>
      <c r="AU10" s="34"/>
      <c r="AV10" s="34"/>
      <c r="AW10" s="34"/>
      <c r="AX10" s="34"/>
      <c r="AY10" s="34"/>
      <c r="AZ10" s="34"/>
      <c r="BA10" s="34"/>
      <c r="BB10" s="34">
        <f>データ!X6</f>
        <v>1050.26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43</v>
      </c>
      <c r="O86" s="12" t="str">
        <f>データ!EO6</f>
        <v>【0.11】</v>
      </c>
    </row>
  </sheetData>
  <sheetProtection algorithmName="SHA-512" hashValue="qbjQR94CWVYJwHtm0IbXPjc0x/7CEnavZhUxVCsZw0uxP6VZ1WnGyVhs5FoQqPlVHeWWYAzME/REt/UECQ2/1Q==" saltValue="X5zIZoaQ2pBJthZm3y2u5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24023</v>
      </c>
      <c r="D6" s="19">
        <f t="shared" si="3"/>
        <v>47</v>
      </c>
      <c r="E6" s="19">
        <f t="shared" si="3"/>
        <v>17</v>
      </c>
      <c r="F6" s="19">
        <f t="shared" si="3"/>
        <v>4</v>
      </c>
      <c r="G6" s="19">
        <f t="shared" si="3"/>
        <v>0</v>
      </c>
      <c r="H6" s="19" t="str">
        <f t="shared" si="3"/>
        <v>青森県　七戸町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14.17</v>
      </c>
      <c r="Q6" s="20">
        <f t="shared" si="3"/>
        <v>104.58</v>
      </c>
      <c r="R6" s="20">
        <f t="shared" si="3"/>
        <v>3300</v>
      </c>
      <c r="S6" s="20">
        <f t="shared" si="3"/>
        <v>14320</v>
      </c>
      <c r="T6" s="20">
        <f t="shared" si="3"/>
        <v>337.23</v>
      </c>
      <c r="U6" s="20">
        <f t="shared" si="3"/>
        <v>42.46</v>
      </c>
      <c r="V6" s="20">
        <f t="shared" si="3"/>
        <v>2006</v>
      </c>
      <c r="W6" s="20">
        <f t="shared" si="3"/>
        <v>1.91</v>
      </c>
      <c r="X6" s="20">
        <f t="shared" si="3"/>
        <v>1050.26</v>
      </c>
      <c r="Y6" s="21">
        <f>IF(Y7="",NA(),Y7)</f>
        <v>80.92</v>
      </c>
      <c r="Z6" s="21">
        <f t="shared" ref="Z6:AH6" si="4">IF(Z7="",NA(),Z7)</f>
        <v>84.39</v>
      </c>
      <c r="AA6" s="21">
        <f t="shared" si="4"/>
        <v>82.6</v>
      </c>
      <c r="AB6" s="21">
        <f t="shared" si="4"/>
        <v>72.900000000000006</v>
      </c>
      <c r="AC6" s="21">
        <f t="shared" si="4"/>
        <v>39.130000000000003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3944</v>
      </c>
      <c r="BG6" s="21">
        <f t="shared" ref="BG6:BO6" si="7">IF(BG7="",NA(),BG7)</f>
        <v>2744.9</v>
      </c>
      <c r="BH6" s="21">
        <f t="shared" si="7"/>
        <v>2433.33</v>
      </c>
      <c r="BI6" s="21">
        <f t="shared" si="7"/>
        <v>2404.7600000000002</v>
      </c>
      <c r="BJ6" s="21">
        <f t="shared" si="7"/>
        <v>2329.56</v>
      </c>
      <c r="BK6" s="21">
        <f t="shared" si="7"/>
        <v>1206.79</v>
      </c>
      <c r="BL6" s="21">
        <f t="shared" si="7"/>
        <v>1258.43</v>
      </c>
      <c r="BM6" s="21">
        <f t="shared" si="7"/>
        <v>1163.75</v>
      </c>
      <c r="BN6" s="21">
        <f t="shared" si="7"/>
        <v>1195.47</v>
      </c>
      <c r="BO6" s="21">
        <f t="shared" si="7"/>
        <v>1168.69</v>
      </c>
      <c r="BP6" s="20" t="str">
        <f>IF(BP7="","",IF(BP7="-","【-】","【"&amp;SUBSTITUTE(TEXT(BP7,"#,##0.00"),"-","△")&amp;"】"))</f>
        <v>【1,156.82】</v>
      </c>
      <c r="BQ6" s="21">
        <f>IF(BQ7="",NA(),BQ7)</f>
        <v>37.590000000000003</v>
      </c>
      <c r="BR6" s="21">
        <f t="shared" ref="BR6:BZ6" si="8">IF(BR7="",NA(),BR7)</f>
        <v>54.83</v>
      </c>
      <c r="BS6" s="21">
        <f t="shared" si="8"/>
        <v>57.09</v>
      </c>
      <c r="BT6" s="21">
        <f t="shared" si="8"/>
        <v>40.770000000000003</v>
      </c>
      <c r="BU6" s="21">
        <f t="shared" si="8"/>
        <v>36.39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366.41</v>
      </c>
      <c r="CC6" s="21">
        <f t="shared" ref="CC6:CK6" si="9">IF(CC7="",NA(),CC7)</f>
        <v>323.14</v>
      </c>
      <c r="CD6" s="21">
        <f t="shared" si="9"/>
        <v>334</v>
      </c>
      <c r="CE6" s="21">
        <f t="shared" si="9"/>
        <v>444.21</v>
      </c>
      <c r="CF6" s="21">
        <f t="shared" si="9"/>
        <v>490.36</v>
      </c>
      <c r="CG6" s="21">
        <f t="shared" si="9"/>
        <v>228.47</v>
      </c>
      <c r="CH6" s="21">
        <f t="shared" si="9"/>
        <v>224.88</v>
      </c>
      <c r="CI6" s="21">
        <f t="shared" si="9"/>
        <v>228.64</v>
      </c>
      <c r="CJ6" s="21">
        <f t="shared" si="9"/>
        <v>239.46</v>
      </c>
      <c r="CK6" s="21">
        <f t="shared" si="9"/>
        <v>233.15</v>
      </c>
      <c r="CL6" s="20" t="str">
        <f>IF(CL7="","",IF(CL7="-","【-】","【"&amp;SUBSTITUTE(TEXT(CL7,"#,##0.00"),"-","△")&amp;"】"))</f>
        <v>【215.73】</v>
      </c>
      <c r="CM6" s="21">
        <f>IF(CM7="",NA(),CM7)</f>
        <v>29.57</v>
      </c>
      <c r="CN6" s="21">
        <f t="shared" ref="CN6:CV6" si="10">IF(CN7="",NA(),CN7)</f>
        <v>31.64</v>
      </c>
      <c r="CO6" s="21">
        <f t="shared" si="10"/>
        <v>30.21</v>
      </c>
      <c r="CP6" s="21">
        <f t="shared" si="10"/>
        <v>31.57</v>
      </c>
      <c r="CQ6" s="21">
        <f t="shared" si="10"/>
        <v>30.93</v>
      </c>
      <c r="CR6" s="21">
        <f t="shared" si="10"/>
        <v>42.47</v>
      </c>
      <c r="CS6" s="21">
        <f t="shared" si="10"/>
        <v>42.4</v>
      </c>
      <c r="CT6" s="21">
        <f t="shared" si="10"/>
        <v>42.28</v>
      </c>
      <c r="CU6" s="21">
        <f t="shared" si="10"/>
        <v>41.06</v>
      </c>
      <c r="CV6" s="21">
        <f t="shared" si="10"/>
        <v>42.09</v>
      </c>
      <c r="CW6" s="20" t="str">
        <f>IF(CW7="","",IF(CW7="-","【-】","【"&amp;SUBSTITUTE(TEXT(CW7,"#,##0.00"),"-","△")&amp;"】"))</f>
        <v>【43.28】</v>
      </c>
      <c r="CX6" s="21">
        <f>IF(CX7="",NA(),CX7)</f>
        <v>78.8</v>
      </c>
      <c r="CY6" s="21">
        <f t="shared" ref="CY6:DG6" si="11">IF(CY7="",NA(),CY7)</f>
        <v>76.760000000000005</v>
      </c>
      <c r="CZ6" s="21">
        <f t="shared" si="11"/>
        <v>77.25</v>
      </c>
      <c r="DA6" s="21">
        <f t="shared" si="11"/>
        <v>77.78</v>
      </c>
      <c r="DB6" s="21">
        <f t="shared" si="11"/>
        <v>78.510000000000005</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24023</v>
      </c>
      <c r="D7" s="23">
        <v>47</v>
      </c>
      <c r="E7" s="23">
        <v>17</v>
      </c>
      <c r="F7" s="23">
        <v>4</v>
      </c>
      <c r="G7" s="23">
        <v>0</v>
      </c>
      <c r="H7" s="23" t="s">
        <v>98</v>
      </c>
      <c r="I7" s="23" t="s">
        <v>99</v>
      </c>
      <c r="J7" s="23" t="s">
        <v>100</v>
      </c>
      <c r="K7" s="23" t="s">
        <v>101</v>
      </c>
      <c r="L7" s="23" t="s">
        <v>102</v>
      </c>
      <c r="M7" s="23" t="s">
        <v>103</v>
      </c>
      <c r="N7" s="24" t="s">
        <v>104</v>
      </c>
      <c r="O7" s="24" t="s">
        <v>105</v>
      </c>
      <c r="P7" s="24">
        <v>14.17</v>
      </c>
      <c r="Q7" s="24">
        <v>104.58</v>
      </c>
      <c r="R7" s="24">
        <v>3300</v>
      </c>
      <c r="S7" s="24">
        <v>14320</v>
      </c>
      <c r="T7" s="24">
        <v>337.23</v>
      </c>
      <c r="U7" s="24">
        <v>42.46</v>
      </c>
      <c r="V7" s="24">
        <v>2006</v>
      </c>
      <c r="W7" s="24">
        <v>1.91</v>
      </c>
      <c r="X7" s="24">
        <v>1050.26</v>
      </c>
      <c r="Y7" s="24">
        <v>80.92</v>
      </c>
      <c r="Z7" s="24">
        <v>84.39</v>
      </c>
      <c r="AA7" s="24">
        <v>82.6</v>
      </c>
      <c r="AB7" s="24">
        <v>72.900000000000006</v>
      </c>
      <c r="AC7" s="24">
        <v>39.130000000000003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3944</v>
      </c>
      <c r="BG7" s="24">
        <v>2744.9</v>
      </c>
      <c r="BH7" s="24">
        <v>2433.33</v>
      </c>
      <c r="BI7" s="24">
        <v>2404.7600000000002</v>
      </c>
      <c r="BJ7" s="24">
        <v>2329.56</v>
      </c>
      <c r="BK7" s="24">
        <v>1206.79</v>
      </c>
      <c r="BL7" s="24">
        <v>1258.43</v>
      </c>
      <c r="BM7" s="24">
        <v>1163.75</v>
      </c>
      <c r="BN7" s="24">
        <v>1195.47</v>
      </c>
      <c r="BO7" s="24">
        <v>1168.69</v>
      </c>
      <c r="BP7" s="24">
        <v>1156.82</v>
      </c>
      <c r="BQ7" s="24">
        <v>37.590000000000003</v>
      </c>
      <c r="BR7" s="24">
        <v>54.83</v>
      </c>
      <c r="BS7" s="24">
        <v>57.09</v>
      </c>
      <c r="BT7" s="24">
        <v>40.770000000000003</v>
      </c>
      <c r="BU7" s="24">
        <v>36.39</v>
      </c>
      <c r="BV7" s="24">
        <v>71.84</v>
      </c>
      <c r="BW7" s="24">
        <v>73.36</v>
      </c>
      <c r="BX7" s="24">
        <v>72.599999999999994</v>
      </c>
      <c r="BY7" s="24">
        <v>69.430000000000007</v>
      </c>
      <c r="BZ7" s="24">
        <v>70.709999999999994</v>
      </c>
      <c r="CA7" s="24">
        <v>75.33</v>
      </c>
      <c r="CB7" s="24">
        <v>366.41</v>
      </c>
      <c r="CC7" s="24">
        <v>323.14</v>
      </c>
      <c r="CD7" s="24">
        <v>334</v>
      </c>
      <c r="CE7" s="24">
        <v>444.21</v>
      </c>
      <c r="CF7" s="24">
        <v>490.36</v>
      </c>
      <c r="CG7" s="24">
        <v>228.47</v>
      </c>
      <c r="CH7" s="24">
        <v>224.88</v>
      </c>
      <c r="CI7" s="24">
        <v>228.64</v>
      </c>
      <c r="CJ7" s="24">
        <v>239.46</v>
      </c>
      <c r="CK7" s="24">
        <v>233.15</v>
      </c>
      <c r="CL7" s="24">
        <v>215.73</v>
      </c>
      <c r="CM7" s="24">
        <v>29.57</v>
      </c>
      <c r="CN7" s="24">
        <v>31.64</v>
      </c>
      <c r="CO7" s="24">
        <v>30.21</v>
      </c>
      <c r="CP7" s="24">
        <v>31.57</v>
      </c>
      <c r="CQ7" s="24">
        <v>30.93</v>
      </c>
      <c r="CR7" s="24">
        <v>42.47</v>
      </c>
      <c r="CS7" s="24">
        <v>42.4</v>
      </c>
      <c r="CT7" s="24">
        <v>42.28</v>
      </c>
      <c r="CU7" s="24">
        <v>41.06</v>
      </c>
      <c r="CV7" s="24">
        <v>42.09</v>
      </c>
      <c r="CW7" s="24">
        <v>43.28</v>
      </c>
      <c r="CX7" s="24">
        <v>78.8</v>
      </c>
      <c r="CY7" s="24">
        <v>76.760000000000005</v>
      </c>
      <c r="CZ7" s="24">
        <v>77.25</v>
      </c>
      <c r="DA7" s="24">
        <v>77.78</v>
      </c>
      <c r="DB7" s="24">
        <v>78.510000000000005</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原子　慎也</cp:lastModifiedBy>
  <cp:lastPrinted>2025-02-14T00:27:27Z</cp:lastPrinted>
  <dcterms:created xsi:type="dcterms:W3CDTF">2025-01-24T07:30:11Z</dcterms:created>
  <dcterms:modified xsi:type="dcterms:W3CDTF">2025-02-14T00:45:22Z</dcterms:modified>
  <cp:category/>
</cp:coreProperties>
</file>