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N:\地方公営企業\経営比較分析表\R6\【経営比較分析表】2023_024066_46_010\【経営比較分析表】2023_024066_46_010\"/>
    </mc:Choice>
  </mc:AlternateContent>
  <xr:revisionPtr revIDLastSave="0" documentId="13_ncr:1_{CA45B7E3-17F4-48E2-A796-529EE744D01C}" xr6:coauthVersionLast="47" xr6:coauthVersionMax="47" xr10:uidLastSave="{00000000-0000-0000-0000-000000000000}"/>
  <workbookProtection workbookAlgorithmName="SHA-512" workbookHashValue="Yq6V+VhFF/z++RnFBnW4E4yUT/RFTPzEb55j0LaEhlI3NJyRmDc1WdotY+6gwRfxTEl1xtB3iEdF5cfo9gIXdg==" workbookSaltValue="sKUljf0HOiDGlt32F2bKq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E85" i="4"/>
  <c r="AT10" i="4"/>
  <c r="AL10" i="4"/>
  <c r="W10" i="4"/>
  <c r="I10" i="4"/>
  <c r="B10" i="4"/>
  <c r="AT8" i="4"/>
  <c r="AL8"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<sst xmlns="http://schemas.openxmlformats.org/spreadsheetml/2006/main" count="228" uniqueCount="113">
  <si>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</si>
  <si>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</si>
  <si>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</si>
  <si>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</si>
  <si>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</si>
  <si>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</si>
  <si>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</si>
  <si>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</si>
  <si>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</si>
  <si>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</si>
  <si>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</si>
  <si>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</si>
  <si>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</si>
  <si>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</si>
  <si>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</si>
  <si>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</si>
  <si>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</si>
  <si>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</si>
  <si>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</si>
  <si>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</si>
  <si>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</si>
  <si>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</si>
  <si>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</si>
  <si>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</si>
  <si>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</si>
  <si>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</si>
  <si>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</si>
  <si>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</si>
  <si>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</si>
  <si>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</si>
  <si>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</si>
  <si>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</si>
  <si>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</si>
  <si>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</si>
  <si>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</si>
  <si>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</si>
  <si>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</si>
  <si>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</si>
  <si>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</si>
  <si>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</si>
  <si>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</si>
  <si>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</si>
  <si>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</si>
  <si>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</si>
  <si>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</si>
  <si>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</si>
  <si>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</si>
  <si>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</si>
  <si>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</si>
  <si>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</si>
  <si>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</si>
  <si>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</si>
  <si>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</si>
  <si>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</si>
  <si>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</si>
  <si>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</si>
  <si>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</si>
  <si>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</si>
  <si>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</si>
  <si>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</si>
  <si>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</si>
  <si>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</si>
  <si>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</si>
  <si>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</si>
  <si>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</si>
  <si>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</si>
  <si>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</si>
  <si>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</si>
  <si>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</si>
  <si>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</si>
  <si>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</si>
  <si>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</si>
  <si>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</si>
  <si>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</si>
  <si>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</si>
  <si>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</si>
  <si>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</si>
  <si>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</si>
  <si>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</si>
  <si>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</si>
  <si>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</si>
  <si>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</si>
  <si>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</si>
  <si>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</si>
  <si>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</si>
  <si>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</si>
  <si>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</si>
  <si>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</si>
  <si>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</si>
  <si>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</si>
  <si>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</si>
  <si>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</si>
  <si>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</si>
  <si>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</si>
  <si>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</si>
  <si>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</si>
  <si>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</si>
  <si>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</si>
  <si>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</si>
  <si>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</si>
  <si>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</si>
  <si>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</si>
  <si>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</si>
  <si>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</si>
  <si>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</si>
  <si>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</si>
  <si>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</si>
  <si>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</si>
  <si>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</si>
  <si>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</si>
  <si>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流動比率、料金回収率が、類似団体平均値と比べても高く推移しており、経営の健全化、図られている。しかし、施設利用率が低いため、水道の加入促進に努めてさらに給水収益の増加を増やすことにより、経営の健全性をより一層高めることができる。</t>
    <rPh sb="1" eb="5">
      <t>ケイジョウシュウシ</t>
    </rPh>
    <rPh sb="5" eb="7">
      <t>ヒリツ</t>
    </rPh>
    <rPh sb="8" eb="10">
      <t>リュウドウ</t>
    </rPh>
    <rPh sb="10" eb="12">
      <t>ヒリツ</t>
    </rPh>
    <rPh sb="13" eb="15">
      <t>リョウキン</t>
    </rPh>
    <rPh sb="15" eb="17">
      <t>カイシュウ</t>
    </rPh>
    <rPh sb="17" eb="18">
      <t>リツ</t>
    </rPh>
    <rPh sb="20" eb="22">
      <t>ルイジ</t>
    </rPh>
    <rPh sb="22" eb="24">
      <t>ダンタイ</t>
    </rPh>
    <rPh sb="24" eb="27">
      <t>ヘイキンチ</t>
    </rPh>
    <rPh sb="28" eb="29">
      <t>クラ</t>
    </rPh>
    <rPh sb="32" eb="33">
      <t>タカ</t>
    </rPh>
    <rPh sb="34" eb="36">
      <t>スイイ</t>
    </rPh>
    <rPh sb="41" eb="43">
      <t>ケイエイ</t>
    </rPh>
    <rPh sb="44" eb="47">
      <t>ケンゼンカ</t>
    </rPh>
    <rPh sb="48" eb="49">
      <t>ハカ</t>
    </rPh>
    <rPh sb="59" eb="61">
      <t>シセツ</t>
    </rPh>
    <rPh sb="61" eb="64">
      <t>リヨウリツ</t>
    </rPh>
    <rPh sb="65" eb="66">
      <t>ヒク</t>
    </rPh>
    <rPh sb="70" eb="72">
      <t>スイドウ</t>
    </rPh>
    <rPh sb="73" eb="77">
      <t>カニュウソクシン</t>
    </rPh>
    <rPh sb="78" eb="79">
      <t>ツト</t>
    </rPh>
    <rPh sb="84" eb="86">
      <t>キュウスイ</t>
    </rPh>
    <rPh sb="86" eb="88">
      <t>シュウエキ</t>
    </rPh>
    <rPh sb="89" eb="91">
      <t>ゾウカ</t>
    </rPh>
    <rPh sb="92" eb="93">
      <t>フ</t>
    </rPh>
    <rPh sb="101" eb="103">
      <t>ケイエイ</t>
    </rPh>
    <rPh sb="104" eb="107">
      <t>ケンゼンセイ</t>
    </rPh>
    <rPh sb="110" eb="112">
      <t>イッソウ</t>
    </rPh>
    <rPh sb="112" eb="113">
      <t>タカ</t>
    </rPh>
    <phoneticPr fontId="4"/>
  </si>
  <si>
    <t>　現在老朽化資産はないが、これから更新時期を迎える資産割合が多く、新規の管路布設が少ないため、年々有形固定資産原価償却率が上昇してきている。
　近い将来である約10年後には、資産の法定耐用年数を迎える経年劣化資産が出てくるので、更新工事における単年度での経費を平準化し、計画通りに実施する必要がある。</t>
    <rPh sb="1" eb="3">
      <t>ゲンザイ</t>
    </rPh>
    <rPh sb="3" eb="6">
      <t>ロウキュウカ</t>
    </rPh>
    <rPh sb="6" eb="8">
      <t>シサン</t>
    </rPh>
    <rPh sb="17" eb="19">
      <t>コウシン</t>
    </rPh>
    <rPh sb="19" eb="21">
      <t>ジキ</t>
    </rPh>
    <rPh sb="22" eb="23">
      <t>ムカ</t>
    </rPh>
    <rPh sb="25" eb="27">
      <t>シサン</t>
    </rPh>
    <rPh sb="27" eb="29">
      <t>ワリアイ</t>
    </rPh>
    <rPh sb="30" eb="31">
      <t>オオ</t>
    </rPh>
    <rPh sb="33" eb="35">
      <t>シンキ</t>
    </rPh>
    <rPh sb="36" eb="40">
      <t>カンロフセツ</t>
    </rPh>
    <rPh sb="41" eb="42">
      <t>スク</t>
    </rPh>
    <rPh sb="47" eb="49">
      <t>ネンネン</t>
    </rPh>
    <rPh sb="49" eb="55">
      <t>ユウケイコテイシサン</t>
    </rPh>
    <rPh sb="55" eb="57">
      <t>ゲンカ</t>
    </rPh>
    <rPh sb="57" eb="59">
      <t>ショウキャク</t>
    </rPh>
    <rPh sb="59" eb="60">
      <t>リツ</t>
    </rPh>
    <rPh sb="61" eb="63">
      <t>ジョウショウ</t>
    </rPh>
    <rPh sb="72" eb="73">
      <t>チカ</t>
    </rPh>
    <rPh sb="74" eb="76">
      <t>ショウライ</t>
    </rPh>
    <rPh sb="79" eb="80">
      <t>ヤク</t>
    </rPh>
    <rPh sb="82" eb="84">
      <t>ネンゴ</t>
    </rPh>
    <rPh sb="87" eb="89">
      <t>シサン</t>
    </rPh>
    <rPh sb="90" eb="96">
      <t>ホウテイタイヨウネンスウ</t>
    </rPh>
    <rPh sb="97" eb="98">
      <t>ムカ</t>
    </rPh>
    <rPh sb="100" eb="102">
      <t>ケイネン</t>
    </rPh>
    <rPh sb="102" eb="104">
      <t>レッカ</t>
    </rPh>
    <rPh sb="104" eb="106">
      <t>シサン</t>
    </rPh>
    <rPh sb="107" eb="108">
      <t>デ</t>
    </rPh>
    <rPh sb="114" eb="116">
      <t>コウシン</t>
    </rPh>
    <rPh sb="116" eb="118">
      <t>コウジ</t>
    </rPh>
    <rPh sb="122" eb="125">
      <t>タンネンド</t>
    </rPh>
    <rPh sb="127" eb="129">
      <t>ケイヒ</t>
    </rPh>
    <rPh sb="130" eb="133">
      <t>ヘイジュンカ</t>
    </rPh>
    <rPh sb="135" eb="137">
      <t>ケイカク</t>
    </rPh>
    <rPh sb="137" eb="138">
      <t>トオ</t>
    </rPh>
    <rPh sb="140" eb="142">
      <t>ジッシ</t>
    </rPh>
    <rPh sb="144" eb="146">
      <t>ヒツヨウ</t>
    </rPh>
    <phoneticPr fontId="4"/>
  </si>
  <si>
    <t>　現在は経常収支比率及び料金回収率、流動比率が高いため、経営の健全化が図られている。
　しかし、今後迎える管路更新及び施設更新が控えているため、工事に要する財源の確保が必要とされている。
　施設・管路の更新は、単年度の経費を平準化することによって、極力水道加入者への負担を課さずに国庫補助金や交付金等を活用し、経営の健全化を図りつつ、管路や施設の更新を実施していきたい。</t>
    <rPh sb="1" eb="3">
      <t>ゲンザイ</t>
    </rPh>
    <rPh sb="4" eb="10">
      <t>ケイジョウシュウシヒリツ</t>
    </rPh>
    <rPh sb="10" eb="11">
      <t>オヨ</t>
    </rPh>
    <rPh sb="12" eb="14">
      <t>リョウキン</t>
    </rPh>
    <rPh sb="14" eb="16">
      <t>カイシュウ</t>
    </rPh>
    <rPh sb="16" eb="17">
      <t>リツ</t>
    </rPh>
    <rPh sb="18" eb="20">
      <t>リュウドウ</t>
    </rPh>
    <rPh sb="20" eb="22">
      <t>ヒリツ</t>
    </rPh>
    <rPh sb="23" eb="24">
      <t>タカ</t>
    </rPh>
    <rPh sb="28" eb="30">
      <t>ケイエイ</t>
    </rPh>
    <rPh sb="31" eb="34">
      <t>ケンゼンカ</t>
    </rPh>
    <rPh sb="35" eb="36">
      <t>ハカ</t>
    </rPh>
    <rPh sb="48" eb="50">
      <t>コンゴ</t>
    </rPh>
    <rPh sb="50" eb="51">
      <t>ムカ</t>
    </rPh>
    <rPh sb="53" eb="55">
      <t>カンロ</t>
    </rPh>
    <rPh sb="55" eb="57">
      <t>コウシン</t>
    </rPh>
    <rPh sb="57" eb="58">
      <t>オヨ</t>
    </rPh>
    <rPh sb="59" eb="61">
      <t>シセツ</t>
    </rPh>
    <rPh sb="61" eb="63">
      <t>コウシン</t>
    </rPh>
    <rPh sb="64" eb="65">
      <t>ヒカ</t>
    </rPh>
    <rPh sb="72" eb="74">
      <t>コウジ</t>
    </rPh>
    <rPh sb="75" eb="76">
      <t>ヨウ</t>
    </rPh>
    <rPh sb="78" eb="80">
      <t>ザイゲン</t>
    </rPh>
    <rPh sb="81" eb="83">
      <t>カクホ</t>
    </rPh>
    <rPh sb="84" eb="86">
      <t>ヒツヨウ</t>
    </rPh>
    <rPh sb="95" eb="97">
      <t>シセツ</t>
    </rPh>
    <rPh sb="98" eb="100">
      <t>カンロ</t>
    </rPh>
    <rPh sb="101" eb="103">
      <t>コウシン</t>
    </rPh>
    <rPh sb="105" eb="108">
      <t>タンネンド</t>
    </rPh>
    <rPh sb="109" eb="111">
      <t>ケイヒ</t>
    </rPh>
    <rPh sb="112" eb="115">
      <t>ヘイジュンカ</t>
    </rPh>
    <rPh sb="124" eb="126">
      <t>キョクリョク</t>
    </rPh>
    <rPh sb="126" eb="128">
      <t>スイドウ</t>
    </rPh>
    <rPh sb="128" eb="131">
      <t>カニュウシャ</t>
    </rPh>
    <rPh sb="133" eb="135">
      <t>フタン</t>
    </rPh>
    <rPh sb="136" eb="137">
      <t>カ</t>
    </rPh>
    <rPh sb="140" eb="142">
      <t>コッコ</t>
    </rPh>
    <rPh sb="142" eb="145">
      <t>ホジョキン</t>
    </rPh>
    <rPh sb="146" eb="149">
      <t>コウフキン</t>
    </rPh>
    <rPh sb="149" eb="150">
      <t>トウ</t>
    </rPh>
    <rPh sb="151" eb="153">
      <t>カツヨウ</t>
    </rPh>
    <rPh sb="155" eb="157">
      <t>ケイエイ</t>
    </rPh>
    <rPh sb="158" eb="161">
      <t>ケンゼンカ</t>
    </rPh>
    <rPh sb="162" eb="163">
      <t>ハカ</t>
    </rPh>
    <rPh sb="167" eb="169">
      <t>カンロ</t>
    </rPh>
    <rPh sb="170" eb="172">
      <t>シセツ</t>
    </rPh>
    <rPh sb="173" eb="175">
      <t>コウシン</t>
    </rPh>
    <rPh sb="176" eb="17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</si>
</sst>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2B-4C1E-AF95-7ED1986C0A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A02B-4C1E-AF95-7ED1986C0A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24.65</c:v>
                </c:pt>
                <c:pt idx="1">
                  <c:v>26.69</c:v>
                </c:pt>
                <c:pt idx="2">
                  <c:v>26.34</c:v>
                </c:pt>
                <c:pt idx="3">
                  <c:v>26.26</c:v>
                </c:pt>
                <c:pt idx="4">
                  <c:v>25.42</c:v>
                </c:pt>
              </c:numCache>
            </c:numRef>
          </c:val>
          <c:extLst>
            <c:ext xmlns:c16="http://schemas.microsoft.com/office/drawing/2014/chart" uri="{C3380CC4-5D6E-409C-BE32-E72D297353CC}">
              <c16:uniqueId val="{00000000-3AD8-49BD-9A04-C67AF9CB72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3AD8-49BD-9A04-C67AF9CB72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86.84</c:v>
                </c:pt>
                <c:pt idx="1">
                  <c:v>83.21</c:v>
                </c:pt>
                <c:pt idx="2">
                  <c:v>84.46</c:v>
                </c:pt>
                <c:pt idx="3">
                  <c:v>83.66</c:v>
                </c:pt>
                <c:pt idx="4">
                  <c:v>85.57</c:v>
                </c:pt>
              </c:numCache>
            </c:numRef>
          </c:val>
          <c:extLst>
            <c:ext xmlns:c16="http://schemas.microsoft.com/office/drawing/2014/chart" uri="{C3380CC4-5D6E-409C-BE32-E72D297353CC}">
              <c16:uniqueId val="{00000000-4633-480A-A503-5BD63EB640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4633-480A-A503-5BD63EB640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121.32</c:v>
                </c:pt>
                <c:pt idx="1">
                  <c:v>123.87</c:v>
                </c:pt>
                <c:pt idx="2">
                  <c:v>114.6</c:v>
                </c:pt>
                <c:pt idx="3">
                  <c:v>114.05</c:v>
                </c:pt>
                <c:pt idx="4">
                  <c:v>113.09</c:v>
                </c:pt>
              </c:numCache>
            </c:numRef>
          </c:val>
          <c:extLst>
            <c:ext xmlns:c16="http://schemas.microsoft.com/office/drawing/2014/chart" uri="{C3380CC4-5D6E-409C-BE32-E72D297353CC}">
              <c16:uniqueId val="{00000000-5B5F-499C-A8B8-6B41B718B1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5B5F-499C-A8B8-6B41B718B1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69.709999999999994</c:v>
                </c:pt>
                <c:pt idx="1">
                  <c:v>71.900000000000006</c:v>
                </c:pt>
                <c:pt idx="2">
                  <c:v>73.989999999999995</c:v>
                </c:pt>
                <c:pt idx="3">
                  <c:v>73.91</c:v>
                </c:pt>
                <c:pt idx="4">
                  <c:v>73.819999999999993</c:v>
                </c:pt>
              </c:numCache>
            </c:numRef>
          </c:val>
          <c:extLst>
            <c:ext xmlns:c16="http://schemas.microsoft.com/office/drawing/2014/chart" uri="{C3380CC4-5D6E-409C-BE32-E72D297353CC}">
              <c16:uniqueId val="{00000000-F201-4AE3-8507-8DEAA986FB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F201-4AE3-8507-8DEAA986FB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E-4803-BF16-8B727D7966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18AE-4803-BF16-8B727D7966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7E-4665-96EF-95A255850E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5E7E-4665-96EF-95A255850E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2063.46</c:v>
                </c:pt>
                <c:pt idx="1">
                  <c:v>2460.92</c:v>
                </c:pt>
                <c:pt idx="2">
                  <c:v>3040.34</c:v>
                </c:pt>
                <c:pt idx="3">
                  <c:v>3016.57</c:v>
                </c:pt>
                <c:pt idx="4">
                  <c:v>2386.92</c:v>
                </c:pt>
              </c:numCache>
            </c:numRef>
          </c:val>
          <c:extLst>
            <c:ext xmlns:c16="http://schemas.microsoft.com/office/drawing/2014/chart" uri="{C3380CC4-5D6E-409C-BE32-E72D297353CC}">
              <c16:uniqueId val="{00000000-B05A-438C-8AD4-729DBE14AB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B05A-438C-8AD4-729DBE14AB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63.44</c:v>
                </c:pt>
                <c:pt idx="1">
                  <c:v>56.58</c:v>
                </c:pt>
                <c:pt idx="2">
                  <c:v>72.63</c:v>
                </c:pt>
                <c:pt idx="3">
                  <c:v>83.07</c:v>
                </c:pt>
                <c:pt idx="4">
                  <c:v>79.44</c:v>
                </c:pt>
              </c:numCache>
            </c:numRef>
          </c:val>
          <c:extLst>
            <c:ext xmlns:c16="http://schemas.microsoft.com/office/drawing/2014/chart" uri="{C3380CC4-5D6E-409C-BE32-E72D297353CC}">
              <c16:uniqueId val="{00000000-0828-45D0-93DB-EBB8FD6597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0828-45D0-93DB-EBB8FD6597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124.72</c:v>
                </c:pt>
                <c:pt idx="1">
                  <c:v>128.4</c:v>
                </c:pt>
                <c:pt idx="2">
                  <c:v>117.21</c:v>
                </c:pt>
                <c:pt idx="3">
                  <c:v>116.21</c:v>
                </c:pt>
                <c:pt idx="4">
                  <c:v>108.26</c:v>
                </c:pt>
              </c:numCache>
            </c:numRef>
          </c:val>
          <c:extLst>
            <c:ext xmlns:c16="http://schemas.microsoft.com/office/drawing/2014/chart" uri="{C3380CC4-5D6E-409C-BE32-E72D297353CC}">
              <c16:uniqueId val="{00000000-E062-4784-BD65-E3485A4472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E062-4784-BD65-E3485A4472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229.65</c:v>
                </c:pt>
                <c:pt idx="1">
                  <c:v>221.5</c:v>
                </c:pt>
                <c:pt idx="2">
                  <c:v>243.43</c:v>
                </c:pt>
                <c:pt idx="3">
                  <c:v>246.32</c:v>
                </c:pt>
                <c:pt idx="4">
                  <c:v>264.27</c:v>
                </c:pt>
              </c:numCache>
            </c:numRef>
          </c:val>
          <c:extLst>
            <c:ext xmlns:c16="http://schemas.microsoft.com/office/drawing/2014/chart" uri="{C3380CC4-5D6E-409C-BE32-E72D297353CC}">
              <c16:uniqueId val="{00000000-2240-42EA-8EEB-5E01BED968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2240-42EA-8EEB-5E01BED968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青森県　横浜町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4181</v>
      </c>
      <c r="AM8" s="58"/>
      <c r="AN8" s="58"/>
      <c r="AO8" s="58"/>
      <c r="AP8" s="58"/>
      <c r="AQ8" s="58"/>
      <c r="AR8" s="58"/>
      <c r="AS8" s="58"/>
      <c r="AT8" s="55">
        <f>データ!$S$6</f>
        <v>126.38</v>
      </c>
      <c r="AU8" s="56"/>
      <c r="AV8" s="56"/>
      <c r="AW8" s="56"/>
      <c r="AX8" s="56"/>
      <c r="AY8" s="56"/>
      <c r="AZ8" s="56"/>
      <c r="BA8" s="56"/>
      <c r="BB8" s="45">
        <f>データ!$T$6</f>
        <v>33.08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c r="A10" s="2"/>
      <c r="B10" s="55" t="str">
        <f>データ!$N$6</f>
        <v>-</v>
      </c>
      <c r="C10" s="56"/>
      <c r="D10" s="56"/>
      <c r="E10" s="56"/>
      <c r="F10" s="56"/>
      <c r="G10" s="56"/>
      <c r="H10" s="56"/>
      <c r="I10" s="55">
        <f>データ!$O$6</f>
        <v>90.64</v>
      </c>
      <c r="J10" s="56"/>
      <c r="K10" s="56"/>
      <c r="L10" s="56"/>
      <c r="M10" s="56"/>
      <c r="N10" s="56"/>
      <c r="O10" s="57"/>
      <c r="P10" s="45">
        <f>データ!$P$6</f>
        <v>80.459999999999994</v>
      </c>
      <c r="Q10" s="45"/>
      <c r="R10" s="45"/>
      <c r="S10" s="45"/>
      <c r="T10" s="45"/>
      <c r="U10" s="45"/>
      <c r="V10" s="45"/>
      <c r="W10" s="58">
        <f>データ!$Q$6</f>
        <v>4944</v>
      </c>
      <c r="X10" s="58"/>
      <c r="Y10" s="58"/>
      <c r="Z10" s="58"/>
      <c r="AA10" s="58"/>
      <c r="AB10" s="58"/>
      <c r="AC10" s="58"/>
      <c r="AD10" s="2"/>
      <c r="AE10" s="2"/>
      <c r="AF10" s="2"/>
      <c r="AG10" s="2"/>
      <c r="AH10" s="2"/>
      <c r="AI10" s="2"/>
      <c r="AJ10" s="2"/>
      <c r="AK10" s="2"/>
      <c r="AL10" s="58">
        <f>データ!$U$6</f>
        <v>3314</v>
      </c>
      <c r="AM10" s="58"/>
      <c r="AN10" s="58"/>
      <c r="AO10" s="58"/>
      <c r="AP10" s="58"/>
      <c r="AQ10" s="58"/>
      <c r="AR10" s="58"/>
      <c r="AS10" s="58"/>
      <c r="AT10" s="55">
        <f>データ!$V$6</f>
        <v>19.600000000000001</v>
      </c>
      <c r="AU10" s="56"/>
      <c r="AV10" s="56"/>
      <c r="AW10" s="56"/>
      <c r="AX10" s="56"/>
      <c r="AY10" s="56"/>
      <c r="AZ10" s="56"/>
      <c r="BA10" s="56"/>
      <c r="BB10" s="45">
        <f>データ!$W$6</f>
        <v>169.08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h2hR50GLdkB6iGAA97qfKATuK4AVvBYTOEtVDVqS6m05mPNM4gaQg0JklpaqOtS4f5OjLmT/wu5BeuQXJsQZRA==" saltValue="uFPZckrTncjnZg+V0JMR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24066</v>
      </c>
      <c r="D6" s="20">
        <f t="shared" si="3"/>
        <v>46</v>
      </c>
      <c r="E6" s="20">
        <f t="shared" si="3"/>
        <v>1</v>
      </c>
      <c r="F6" s="20">
        <f t="shared" si="3"/>
        <v>0</v>
      </c>
      <c r="G6" s="20">
        <f t="shared" si="3"/>
        <v>5</v>
      </c>
      <c r="H6" s="20" t="str">
        <f t="shared" si="3"/>
        <v>青森県　横浜町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90.64</v>
      </c>
      <c r="P6" s="21">
        <f t="shared" si="3"/>
        <v>80.459999999999994</v>
      </c>
      <c r="Q6" s="21">
        <f t="shared" si="3"/>
        <v>4944</v>
      </c>
      <c r="R6" s="21">
        <f t="shared" si="3"/>
        <v>4181</v>
      </c>
      <c r="S6" s="21">
        <f t="shared" si="3"/>
        <v>126.38</v>
      </c>
      <c r="T6" s="21">
        <f t="shared" si="3"/>
        <v>33.08</v>
      </c>
      <c r="U6" s="21">
        <f t="shared" si="3"/>
        <v>3314</v>
      </c>
      <c r="V6" s="21">
        <f t="shared" si="3"/>
        <v>19.600000000000001</v>
      </c>
      <c r="W6" s="21">
        <f t="shared" si="3"/>
        <v>169.08</v>
      </c>
      <c r="X6" s="22">
        <f>IF(X7="",NA(),X7)</f>
        <v>121.32</v>
      </c>
      <c r="Y6" s="22">
        <f t="shared" ref="Y6:AG6" si="4">IF(Y7="",NA(),Y7)</f>
        <v>123.87</v>
      </c>
      <c r="Z6" s="22">
        <f t="shared" si="4"/>
        <v>114.6</v>
      </c>
      <c r="AA6" s="22">
        <f t="shared" si="4"/>
        <v>114.05</v>
      </c>
      <c r="AB6" s="22">
        <f t="shared" si="4"/>
        <v>113.09</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2063.46</v>
      </c>
      <c r="AU6" s="22">
        <f t="shared" ref="AU6:BC6" si="6">IF(AU7="",NA(),AU7)</f>
        <v>2460.92</v>
      </c>
      <c r="AV6" s="22">
        <f t="shared" si="6"/>
        <v>3040.34</v>
      </c>
      <c r="AW6" s="22">
        <f t="shared" si="6"/>
        <v>3016.57</v>
      </c>
      <c r="AX6" s="22">
        <f t="shared" si="6"/>
        <v>2386.92</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63.44</v>
      </c>
      <c r="BF6" s="22">
        <f t="shared" ref="BF6:BN6" si="7">IF(BF7="",NA(),BF7)</f>
        <v>56.58</v>
      </c>
      <c r="BG6" s="22">
        <f t="shared" si="7"/>
        <v>72.63</v>
      </c>
      <c r="BH6" s="22">
        <f t="shared" si="7"/>
        <v>83.07</v>
      </c>
      <c r="BI6" s="22">
        <f t="shared" si="7"/>
        <v>79.44</v>
      </c>
      <c r="BJ6" s="22">
        <f t="shared" si="7"/>
        <v>698.55</v>
      </c>
      <c r="BK6" s="22">
        <f t="shared" si="7"/>
        <v>970.36</v>
      </c>
      <c r="BL6" s="22">
        <f t="shared" si="7"/>
        <v>940.22</v>
      </c>
      <c r="BM6" s="22">
        <f t="shared" si="7"/>
        <v>922.05</v>
      </c>
      <c r="BN6" s="22">
        <f t="shared" si="7"/>
        <v>916.17</v>
      </c>
      <c r="BO6" s="21" t="str">
        <f>IF(BO7="","",IF(BO7="-","【-】","【"&amp;SUBSTITUTE(TEXT(BO7,"#,##0.00"),"-","△")&amp;"】"))</f>
        <v>【1,042.45】</v>
      </c>
      <c r="BP6" s="22">
        <f>IF(BP7="",NA(),BP7)</f>
        <v>124.72</v>
      </c>
      <c r="BQ6" s="22">
        <f t="shared" ref="BQ6:BY6" si="8">IF(BQ7="",NA(),BQ7)</f>
        <v>128.4</v>
      </c>
      <c r="BR6" s="22">
        <f t="shared" si="8"/>
        <v>117.21</v>
      </c>
      <c r="BS6" s="22">
        <f t="shared" si="8"/>
        <v>116.21</v>
      </c>
      <c r="BT6" s="22">
        <f t="shared" si="8"/>
        <v>108.26</v>
      </c>
      <c r="BU6" s="22">
        <f t="shared" si="8"/>
        <v>73.7</v>
      </c>
      <c r="BV6" s="22">
        <f t="shared" si="8"/>
        <v>64.52</v>
      </c>
      <c r="BW6" s="22">
        <f t="shared" si="8"/>
        <v>66.8</v>
      </c>
      <c r="BX6" s="22">
        <f t="shared" si="8"/>
        <v>64.39</v>
      </c>
      <c r="BY6" s="22">
        <f t="shared" si="8"/>
        <v>63.95</v>
      </c>
      <c r="BZ6" s="21" t="str">
        <f>IF(BZ7="","",IF(BZ7="-","【-】","【"&amp;SUBSTITUTE(TEXT(BZ7,"#,##0.00"),"-","△")&amp;"】"))</f>
        <v>【57.74】</v>
      </c>
      <c r="CA6" s="22">
        <f>IF(CA7="",NA(),CA7)</f>
        <v>229.65</v>
      </c>
      <c r="CB6" s="22">
        <f t="shared" ref="CB6:CJ6" si="9">IF(CB7="",NA(),CB7)</f>
        <v>221.5</v>
      </c>
      <c r="CC6" s="22">
        <f t="shared" si="9"/>
        <v>243.43</v>
      </c>
      <c r="CD6" s="22">
        <f t="shared" si="9"/>
        <v>246.32</v>
      </c>
      <c r="CE6" s="22">
        <f t="shared" si="9"/>
        <v>264.27</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24.65</v>
      </c>
      <c r="CM6" s="22">
        <f t="shared" ref="CM6:CU6" si="10">IF(CM7="",NA(),CM7)</f>
        <v>26.69</v>
      </c>
      <c r="CN6" s="22">
        <f t="shared" si="10"/>
        <v>26.34</v>
      </c>
      <c r="CO6" s="22">
        <f t="shared" si="10"/>
        <v>26.26</v>
      </c>
      <c r="CP6" s="22">
        <f t="shared" si="10"/>
        <v>25.42</v>
      </c>
      <c r="CQ6" s="22">
        <f t="shared" si="10"/>
        <v>49.01</v>
      </c>
      <c r="CR6" s="22">
        <f t="shared" si="10"/>
        <v>48.86</v>
      </c>
      <c r="CS6" s="22">
        <f t="shared" si="10"/>
        <v>49</v>
      </c>
      <c r="CT6" s="22">
        <f t="shared" si="10"/>
        <v>50.07</v>
      </c>
      <c r="CU6" s="22">
        <f t="shared" si="10"/>
        <v>53.4</v>
      </c>
      <c r="CV6" s="21" t="str">
        <f>IF(CV7="","",IF(CV7="-","【-】","【"&amp;SUBSTITUTE(TEXT(CV7,"#,##0.00"),"-","△")&amp;"】"))</f>
        <v>【53.73】</v>
      </c>
      <c r="CW6" s="22">
        <f>IF(CW7="",NA(),CW7)</f>
        <v>86.84</v>
      </c>
      <c r="CX6" s="22">
        <f t="shared" ref="CX6:DF6" si="11">IF(CX7="",NA(),CX7)</f>
        <v>83.21</v>
      </c>
      <c r="CY6" s="22">
        <f t="shared" si="11"/>
        <v>84.46</v>
      </c>
      <c r="CZ6" s="22">
        <f t="shared" si="11"/>
        <v>83.66</v>
      </c>
      <c r="DA6" s="22">
        <f t="shared" si="11"/>
        <v>85.57</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69.709999999999994</v>
      </c>
      <c r="DI6" s="22">
        <f t="shared" ref="DI6:DQ6" si="12">IF(DI7="",NA(),DI7)</f>
        <v>71.900000000000006</v>
      </c>
      <c r="DJ6" s="22">
        <f t="shared" si="12"/>
        <v>73.989999999999995</v>
      </c>
      <c r="DK6" s="22">
        <f t="shared" si="12"/>
        <v>73.91</v>
      </c>
      <c r="DL6" s="22">
        <f t="shared" si="12"/>
        <v>73.819999999999993</v>
      </c>
      <c r="DM6" s="22">
        <f t="shared" si="12"/>
        <v>49.34</v>
      </c>
      <c r="DN6" s="22">
        <f t="shared" si="12"/>
        <v>39.409999999999997</v>
      </c>
      <c r="DO6" s="22">
        <f t="shared" si="12"/>
        <v>41.18</v>
      </c>
      <c r="DP6" s="22">
        <f t="shared" si="12"/>
        <v>42.98</v>
      </c>
      <c r="DQ6" s="22">
        <f t="shared" si="12"/>
        <v>40.46</v>
      </c>
      <c r="DR6" s="21" t="str">
        <f>IF(DR7="","",IF(DR7="-","【-】","【"&amp;SUBSTITUTE(TEXT(DR7,"#,##0.00"),"-","△")&amp;"】"))</f>
        <v>【38.43】</v>
      </c>
      <c r="DS6" s="21">
        <f>IF(DS7="",NA(),DS7)</f>
        <v>0</v>
      </c>
      <c r="DT6" s="21">
        <f t="shared" ref="DT6:EB6" si="13">IF(DT7="",NA(),DT7)</f>
        <v>0</v>
      </c>
      <c r="DU6" s="21">
        <f t="shared" si="13"/>
        <v>0</v>
      </c>
      <c r="DV6" s="21">
        <f t="shared" si="13"/>
        <v>0</v>
      </c>
      <c r="DW6" s="21">
        <f t="shared" si="13"/>
        <v>0</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c r="A7" s="15"/>
      <c r="B7" s="24">
        <v>2023</v>
      </c>
      <c r="C7" s="24">
        <v>24066</v>
      </c>
      <c r="D7" s="24">
        <v>46</v>
      </c>
      <c r="E7" s="24">
        <v>1</v>
      </c>
      <c r="F7" s="24">
        <v>0</v>
      </c>
      <c r="G7" s="24">
        <v>5</v>
      </c>
      <c r="H7" s="24" t="s">
        <v>93</v>
      </c>
      <c r="I7" s="24" t="s">
        <v>94</v>
      </c>
      <c r="J7" s="24" t="s">
        <v>95</v>
      </c>
      <c r="K7" s="24" t="s">
        <v>96</v>
      </c>
      <c r="L7" s="24" t="s">
        <v>97</v>
      </c>
      <c r="M7" s="24" t="s">
        <v>98</v>
      </c>
      <c r="N7" s="25" t="s">
        <v>99</v>
      </c>
      <c r="O7" s="25">
        <v>90.64</v>
      </c>
      <c r="P7" s="25">
        <v>80.459999999999994</v>
      </c>
      <c r="Q7" s="25">
        <v>4944</v>
      </c>
      <c r="R7" s="25">
        <v>4181</v>
      </c>
      <c r="S7" s="25">
        <v>126.38</v>
      </c>
      <c r="T7" s="25">
        <v>33.08</v>
      </c>
      <c r="U7" s="25">
        <v>3314</v>
      </c>
      <c r="V7" s="25">
        <v>19.600000000000001</v>
      </c>
      <c r="W7" s="25">
        <v>169.08</v>
      </c>
      <c r="X7" s="25">
        <v>121.32</v>
      </c>
      <c r="Y7" s="25">
        <v>123.87</v>
      </c>
      <c r="Z7" s="25">
        <v>114.6</v>
      </c>
      <c r="AA7" s="25">
        <v>114.05</v>
      </c>
      <c r="AB7" s="25">
        <v>113.09</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2063.46</v>
      </c>
      <c r="AU7" s="25">
        <v>2460.92</v>
      </c>
      <c r="AV7" s="25">
        <v>3040.34</v>
      </c>
      <c r="AW7" s="25">
        <v>3016.57</v>
      </c>
      <c r="AX7" s="25">
        <v>2386.92</v>
      </c>
      <c r="AY7" s="25">
        <v>413.82</v>
      </c>
      <c r="AZ7" s="25">
        <v>302.22000000000003</v>
      </c>
      <c r="BA7" s="25">
        <v>263.45</v>
      </c>
      <c r="BB7" s="25">
        <v>249.43</v>
      </c>
      <c r="BC7" s="25">
        <v>217.55</v>
      </c>
      <c r="BD7" s="25">
        <v>179.3</v>
      </c>
      <c r="BE7" s="25">
        <v>63.44</v>
      </c>
      <c r="BF7" s="25">
        <v>56.58</v>
      </c>
      <c r="BG7" s="25">
        <v>72.63</v>
      </c>
      <c r="BH7" s="25">
        <v>83.07</v>
      </c>
      <c r="BI7" s="25">
        <v>79.44</v>
      </c>
      <c r="BJ7" s="25">
        <v>698.55</v>
      </c>
      <c r="BK7" s="25">
        <v>970.36</v>
      </c>
      <c r="BL7" s="25">
        <v>940.22</v>
      </c>
      <c r="BM7" s="25">
        <v>922.05</v>
      </c>
      <c r="BN7" s="25">
        <v>916.17</v>
      </c>
      <c r="BO7" s="25">
        <v>1042.45</v>
      </c>
      <c r="BP7" s="25">
        <v>124.72</v>
      </c>
      <c r="BQ7" s="25">
        <v>128.4</v>
      </c>
      <c r="BR7" s="25">
        <v>117.21</v>
      </c>
      <c r="BS7" s="25">
        <v>116.21</v>
      </c>
      <c r="BT7" s="25">
        <v>108.26</v>
      </c>
      <c r="BU7" s="25">
        <v>73.7</v>
      </c>
      <c r="BV7" s="25">
        <v>64.52</v>
      </c>
      <c r="BW7" s="25">
        <v>66.8</v>
      </c>
      <c r="BX7" s="25">
        <v>64.39</v>
      </c>
      <c r="BY7" s="25">
        <v>63.95</v>
      </c>
      <c r="BZ7" s="25">
        <v>57.74</v>
      </c>
      <c r="CA7" s="25">
        <v>229.65</v>
      </c>
      <c r="CB7" s="25">
        <v>221.5</v>
      </c>
      <c r="CC7" s="25">
        <v>243.43</v>
      </c>
      <c r="CD7" s="25">
        <v>246.32</v>
      </c>
      <c r="CE7" s="25">
        <v>264.27</v>
      </c>
      <c r="CF7" s="25">
        <v>261.02</v>
      </c>
      <c r="CG7" s="25">
        <v>270.68</v>
      </c>
      <c r="CH7" s="25">
        <v>268.88</v>
      </c>
      <c r="CI7" s="25">
        <v>258.89999999999998</v>
      </c>
      <c r="CJ7" s="25">
        <v>263.56</v>
      </c>
      <c r="CK7" s="25">
        <v>285.48</v>
      </c>
      <c r="CL7" s="25">
        <v>24.65</v>
      </c>
      <c r="CM7" s="25">
        <v>26.69</v>
      </c>
      <c r="CN7" s="25">
        <v>26.34</v>
      </c>
      <c r="CO7" s="25">
        <v>26.26</v>
      </c>
      <c r="CP7" s="25">
        <v>25.42</v>
      </c>
      <c r="CQ7" s="25">
        <v>49.01</v>
      </c>
      <c r="CR7" s="25">
        <v>48.86</v>
      </c>
      <c r="CS7" s="25">
        <v>49</v>
      </c>
      <c r="CT7" s="25">
        <v>50.07</v>
      </c>
      <c r="CU7" s="25">
        <v>53.4</v>
      </c>
      <c r="CV7" s="25">
        <v>53.73</v>
      </c>
      <c r="CW7" s="25">
        <v>86.84</v>
      </c>
      <c r="CX7" s="25">
        <v>83.21</v>
      </c>
      <c r="CY7" s="25">
        <v>84.46</v>
      </c>
      <c r="CZ7" s="25">
        <v>83.66</v>
      </c>
      <c r="DA7" s="25">
        <v>85.57</v>
      </c>
      <c r="DB7" s="25">
        <v>76.569999999999993</v>
      </c>
      <c r="DC7" s="25">
        <v>76.48</v>
      </c>
      <c r="DD7" s="25">
        <v>75.64</v>
      </c>
      <c r="DE7" s="25">
        <v>75.7</v>
      </c>
      <c r="DF7" s="25">
        <v>72.53</v>
      </c>
      <c r="DG7" s="25">
        <v>71.52</v>
      </c>
      <c r="DH7" s="25">
        <v>69.709999999999994</v>
      </c>
      <c r="DI7" s="25">
        <v>71.900000000000006</v>
      </c>
      <c r="DJ7" s="25">
        <v>73.989999999999995</v>
      </c>
      <c r="DK7" s="25">
        <v>73.91</v>
      </c>
      <c r="DL7" s="25">
        <v>73.819999999999993</v>
      </c>
      <c r="DM7" s="25">
        <v>49.34</v>
      </c>
      <c r="DN7" s="25">
        <v>39.409999999999997</v>
      </c>
      <c r="DO7" s="25">
        <v>41.18</v>
      </c>
      <c r="DP7" s="25">
        <v>42.98</v>
      </c>
      <c r="DQ7" s="25">
        <v>40.46</v>
      </c>
      <c r="DR7" s="25">
        <v>38.43</v>
      </c>
      <c r="DS7" s="25">
        <v>0</v>
      </c>
      <c r="DT7" s="25">
        <v>0</v>
      </c>
      <c r="DU7" s="25">
        <v>0</v>
      </c>
      <c r="DV7" s="25">
        <v>0</v>
      </c>
      <c r="DW7" s="25">
        <v>0</v>
      </c>
      <c r="DX7" s="25">
        <v>22.75</v>
      </c>
      <c r="DY7" s="25">
        <v>20.97</v>
      </c>
      <c r="DZ7" s="25">
        <v>21.65</v>
      </c>
      <c r="EA7" s="25">
        <v>23.24</v>
      </c>
      <c r="EB7" s="25">
        <v>22.77</v>
      </c>
      <c r="EC7" s="25">
        <v>19.16</v>
      </c>
      <c r="ED7" s="25">
        <v>0</v>
      </c>
      <c r="EE7" s="25">
        <v>0</v>
      </c>
      <c r="EF7" s="25">
        <v>0</v>
      </c>
      <c r="EG7" s="25">
        <v>0</v>
      </c>
      <c r="EH7" s="25">
        <v>0</v>
      </c>
      <c r="EI7" s="25">
        <v>0.43</v>
      </c>
      <c r="EJ7" s="25">
        <v>1.1499999999999999</v>
      </c>
      <c r="EK7" s="25">
        <v>0.28999999999999998</v>
      </c>
      <c r="EL7" s="25">
        <v>0.39</v>
      </c>
      <c r="EM7" s="25">
        <v>0.49</v>
      </c>
      <c r="EN7" s="25">
        <v>0.49</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2025-01-24T06:44:00Z</dcterms:created>
  <dcterms:modified xsi:type="dcterms:W3CDTF">2025-02-05T04:19:36Z</dcterms:modified>
  <cp:category/>
</cp:coreProperties>
</file>