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4.理財G員作業用\2.各事業担当作業用★\17 下水\28_東北町（澤田）修正依頼中\02_修正依頼\02_町から\"/>
    </mc:Choice>
  </mc:AlternateContent>
  <xr:revisionPtr revIDLastSave="0" documentId="13_ncr:1_{D96315CB-C8F5-4D04-A8BA-4FCA4CFF90E5}" xr6:coauthVersionLast="47" xr6:coauthVersionMax="47" xr10:uidLastSave="{00000000-0000-0000-0000-000000000000}"/>
  <workbookProtection workbookAlgorithmName="SHA-512" workbookHashValue="5rjrevvmt83bTgN0LE1SE7p0yKvwWFG4AAuy3JmAzHuYJL2u+Wo9t3blI74vGzHzzf3PbCuYRQWpTBgcEKzmIA==" workbookSaltValue="kZYNdS+we1OSBiTu5SSk9g=="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E86" i="4"/>
  <c r="AT10" i="4"/>
  <c r="AL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<sst xmlns="http://schemas.openxmlformats.org/spreadsheetml/2006/main" count="236" uniqueCount="120">
  <si>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</si>
  <si>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</si>
  <si>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</si>
  <si>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</si>
  <si>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</si>
  <si>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</si>
  <si>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</si>
  <si>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</si>
  <si>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</si>
  <si>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</si>
  <si>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</si>
  <si>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</si>
  <si>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</si>
  <si>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</si>
  <si>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</si>
  <si>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</si>
  <si>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</si>
  <si>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</si>
  <si>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</si>
  <si>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</si>
  <si>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</si>
  <si>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</si>
  <si>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</si>
  <si>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</si>
  <si>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</si>
  <si>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</si>
  <si>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</si>
  <si>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</si>
  <si>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</si>
  <si>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</si>
  <si>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</si>
  <si>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</si>
  <si>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</si>
  <si>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</si>
  <si>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</si>
  <si>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</si>
  <si>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</si>
  <si>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</si>
  <si>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</si>
  <si>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</si>
  <si>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</si>
  <si>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</si>
  <si>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</si>
  <si>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</si>
  <si>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</si>
  <si>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</si>
  <si>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</si>
  <si>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</si>
  <si>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</si>
  <si>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</si>
  <si>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</si>
  <si>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</si>
  <si>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</si>
  <si>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</si>
  <si>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</si>
  <si>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</si>
  <si>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</si>
  <si>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</si>
  <si>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</si>
  <si>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</si>
  <si>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</si>
  <si>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</si>
  <si>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</si>
  <si>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</si>
  <si>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</si>
  <si>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</si>
  <si>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</si>
  <si>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</si>
  <si>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</si>
  <si>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</si>
  <si>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</si>
  <si>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</si>
  <si>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</si>
  <si>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</si>
  <si>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</si>
  <si>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</si>
  <si>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</si>
  <si>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</si>
  <si>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</si>
  <si>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</si>
  <si>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</si>
  <si>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</si>
  <si>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</si>
  <si>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</si>
  <si>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</si>
  <si>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</si>
  <si>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</si>
  <si>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</si>
  <si>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</si>
  <si>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</si>
  <si>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</si>
  <si>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</si>
  <si>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</si>
  <si>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</si>
  <si>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</si>
  <si>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</si>
  <si>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</si>
  <si>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</si>
  <si>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</si>
  <si>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</si>
  <si>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</si>
  <si>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</si>
  <si>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</si>
  <si>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</si>
  <si>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</si>
  <si>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</si>
  <si>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</si>
  <si>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</si>
  <si>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</si>
  <si>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</si>
  <si>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</si>
  <si>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</si>
  <si>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</si>
  <si>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</si>
  <si>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</si>
  <si>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</si>
  <si>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</si>
  <si>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甲地処理区（平成8年供用開始）、千曳処理区（平成14年供用開始）、菩提寺処理区（平成16年供用開始）の3処理区で運営しており、処理機能は概ね良好ではあるが、一番古い処理区で供用開始から25年以上経過しており、一部老朽化による機能低下も見られる。5年前に甲地処理区と千曳処理区に対し、機能強化対策事業を実施した。これにより、施設を長寿命化することができ、今後も長期にわたって処理機能を維持することが可能である。今後も状況を見ながら中長期的に施設設備の更新等を進めていく。</t>
    <rPh sb="124" eb="126">
      <t>ネンマエ</t>
    </rPh>
    <rPh sb="205" eb="207">
      <t>コンゴ</t>
    </rPh>
    <rPh sb="208" eb="210">
      <t>ジョウキョウ</t>
    </rPh>
    <rPh sb="211" eb="212">
      <t>ミ</t>
    </rPh>
    <rPh sb="215" eb="219">
      <t>チュウチョウキテキ</t>
    </rPh>
    <rPh sb="220" eb="222">
      <t>シセツ</t>
    </rPh>
    <rPh sb="222" eb="224">
      <t>セツビ</t>
    </rPh>
    <rPh sb="225" eb="227">
      <t>コウシン</t>
    </rPh>
    <rPh sb="227" eb="228">
      <t>トウ</t>
    </rPh>
    <rPh sb="229" eb="230">
      <t>スス</t>
    </rPh>
    <phoneticPr fontId="4"/>
  </si>
  <si>
    <t>・当町の農業集落排水事業（法非適用）の経営状況を左のグラフから分析すると、令和5年度も経費回収率、汚水処理原価、施設利用率が類似団体より健全性に欠ける状態にある。
①収益的収支比率については、一般会計繰入金に依存している状況であり、令和6年度からの公営企業会計法適用に向け使用料の単価設定等、様々な視点から検証する必要がある。
⑤経費回収率は類似団体と比較して低い水準である。これは地理的に起伏のある地域及び民家が拡散している地域であり、マンホールポンプ等の管渠施設の維持に経費がかかる状況が挙げられる。令和６年度から使用料の改定を行い、使用料収入の増額を図る。
⑥汚水処理原価はここ数年横ばい傾向で推移しているが、処理区内において人口減少や節水意識等から有収水量の増加は見込めないため、維持管理費の削減に努める必要がある。
⑦施設利用率の数値の低さの主な要因として、少子高齢化の影響により当初の計画人口規模に対して現在処理区内人口が少なく、また使用者が高齢化及び人口減少していることにより、水道使用量も減少していることが挙げられる。
⑧水洗化率では類似団体を上回っているが、経営的に反映されていない状況である。
　　　　　　　　　　　　　　　　　　　　　　　　　　</t>
    <rPh sb="83" eb="86">
      <t>シュウエキテキ</t>
    </rPh>
    <rPh sb="86" eb="88">
      <t>シュウシ</t>
    </rPh>
    <rPh sb="88" eb="90">
      <t>ヒリツ</t>
    </rPh>
    <rPh sb="130" eb="131">
      <t>ホウ</t>
    </rPh>
    <rPh sb="144" eb="145">
      <t>トウ</t>
    </rPh>
    <rPh sb="165" eb="167">
      <t>ケイヒ</t>
    </rPh>
    <rPh sb="167" eb="169">
      <t>カイシュウ</t>
    </rPh>
    <rPh sb="169" eb="170">
      <t>リツ</t>
    </rPh>
    <rPh sb="171" eb="173">
      <t>ルイジ</t>
    </rPh>
    <rPh sb="173" eb="175">
      <t>ダンタイ</t>
    </rPh>
    <rPh sb="176" eb="178">
      <t>ヒカク</t>
    </rPh>
    <rPh sb="180" eb="181">
      <t>ヒク</t>
    </rPh>
    <rPh sb="182" eb="184">
      <t>スイジュン</t>
    </rPh>
    <rPh sb="246" eb="247">
      <t>ア</t>
    </rPh>
    <rPh sb="252" eb="254">
      <t>レイワ</t>
    </rPh>
    <rPh sb="255" eb="257">
      <t>ネンド</t>
    </rPh>
    <rPh sb="259" eb="261">
      <t>シヨウ</t>
    </rPh>
    <rPh sb="261" eb="262">
      <t>リョウ</t>
    </rPh>
    <rPh sb="263" eb="265">
      <t>カイテイ</t>
    </rPh>
    <rPh sb="266" eb="267">
      <t>オコナ</t>
    </rPh>
    <rPh sb="269" eb="272">
      <t>シヨウリョウ</t>
    </rPh>
    <rPh sb="272" eb="274">
      <t>シュウニュウ</t>
    </rPh>
    <rPh sb="275" eb="277">
      <t>ゾウガク</t>
    </rPh>
    <rPh sb="278" eb="279">
      <t>ハカ</t>
    </rPh>
    <rPh sb="283" eb="285">
      <t>オスイ</t>
    </rPh>
    <rPh sb="285" eb="287">
      <t>ショリ</t>
    </rPh>
    <rPh sb="287" eb="289">
      <t>ゲンカ</t>
    </rPh>
    <rPh sb="294" eb="295">
      <t>ヨコ</t>
    </rPh>
    <rPh sb="297" eb="299">
      <t>ケイコウ</t>
    </rPh>
    <rPh sb="300" eb="302">
      <t>スイイ</t>
    </rPh>
    <rPh sb="308" eb="310">
      <t>ショリ</t>
    </rPh>
    <rPh sb="310" eb="311">
      <t>ク</t>
    </rPh>
    <rPh sb="311" eb="312">
      <t>ナイ</t>
    </rPh>
    <rPh sb="316" eb="318">
      <t>ジンコウ</t>
    </rPh>
    <rPh sb="318" eb="320">
      <t>ゲンショウ</t>
    </rPh>
    <rPh sb="321" eb="323">
      <t>セッスイ</t>
    </rPh>
    <rPh sb="323" eb="325">
      <t>イシキ</t>
    </rPh>
    <rPh sb="325" eb="326">
      <t>トウ</t>
    </rPh>
    <rPh sb="328" eb="330">
      <t>ユウシュウ</t>
    </rPh>
    <rPh sb="330" eb="332">
      <t>スイリョウ</t>
    </rPh>
    <rPh sb="333" eb="335">
      <t>ゾウカ</t>
    </rPh>
    <rPh sb="336" eb="338">
      <t>ミコ</t>
    </rPh>
    <rPh sb="344" eb="346">
      <t>イジ</t>
    </rPh>
    <rPh sb="346" eb="349">
      <t>カンリヒ</t>
    </rPh>
    <rPh sb="350" eb="352">
      <t>サクゲン</t>
    </rPh>
    <rPh sb="353" eb="354">
      <t>ツト</t>
    </rPh>
    <rPh sb="356" eb="358">
      <t>ヒツヨウ</t>
    </rPh>
    <rPh sb="364" eb="366">
      <t>シセツ</t>
    </rPh>
    <rPh sb="366" eb="368">
      <t>リヨウ</t>
    </rPh>
    <rPh sb="368" eb="369">
      <t>リツ</t>
    </rPh>
    <rPh sb="370" eb="372">
      <t>スウチ</t>
    </rPh>
    <rPh sb="373" eb="374">
      <t>ヒク</t>
    </rPh>
    <phoneticPr fontId="4"/>
  </si>
  <si>
    <t xml:space="preserve">・当町の農業集落排水事業の経営健全化、効率化に向けた今後の取組としては、収支バランスの取れた経営を行うため、経営戦略の改定をし経営改革として、令和６年度から使用料の改定を行い、使用料収入の増額を図る。
　また、令和６年度から企業会計の法適用化となるため、今後の経営状況及び課題を分析していく。
 </t>
    <rPh sb="71" eb="73">
      <t>レイワ</t>
    </rPh>
    <rPh sb="74" eb="76">
      <t>ネンド</t>
    </rPh>
    <rPh sb="88" eb="91">
      <t>シヨウリョウ</t>
    </rPh>
    <rPh sb="91" eb="93">
      <t>シュウニュウ</t>
    </rPh>
    <rPh sb="94" eb="96">
      <t>ゾウガク</t>
    </rPh>
    <rPh sb="97" eb="9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</si>
</sst>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5E-4C5D-8628-BB1E5BAEA5F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8B5E-4C5D-8628-BB1E5BAEA5F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45.18</c:v>
                </c:pt>
                <c:pt idx="1">
                  <c:v>45.36</c:v>
                </c:pt>
                <c:pt idx="2">
                  <c:v>44.82</c:v>
                </c:pt>
                <c:pt idx="3">
                  <c:v>43.39</c:v>
                </c:pt>
                <c:pt idx="4">
                  <c:v>41.96</c:v>
                </c:pt>
              </c:numCache>
            </c:numRef>
          </c:val>
          <c:extLst>
            <c:ext xmlns:c16="http://schemas.microsoft.com/office/drawing/2014/chart" uri="{C3380CC4-5D6E-409C-BE32-E72D297353CC}">
              <c16:uniqueId val="{00000000-1DB0-47DE-A69B-909D5EB4A48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1DB0-47DE-A69B-909D5EB4A48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94.29</c:v>
                </c:pt>
                <c:pt idx="1">
                  <c:v>94.33</c:v>
                </c:pt>
                <c:pt idx="2">
                  <c:v>93.08</c:v>
                </c:pt>
                <c:pt idx="3">
                  <c:v>92.73</c:v>
                </c:pt>
                <c:pt idx="4">
                  <c:v>92.41</c:v>
                </c:pt>
              </c:numCache>
            </c:numRef>
          </c:val>
          <c:extLst>
            <c:ext xmlns:c16="http://schemas.microsoft.com/office/drawing/2014/chart" uri="{C3380CC4-5D6E-409C-BE32-E72D297353CC}">
              <c16:uniqueId val="{00000000-7442-4B50-8FEF-57B76600F8A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7442-4B50-8FEF-57B76600F8A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31.03</c:v>
                </c:pt>
                <c:pt idx="1">
                  <c:v>33.61</c:v>
                </c:pt>
                <c:pt idx="2">
                  <c:v>33.24</c:v>
                </c:pt>
                <c:pt idx="3">
                  <c:v>26.84</c:v>
                </c:pt>
                <c:pt idx="4">
                  <c:v>39.01</c:v>
                </c:pt>
              </c:numCache>
            </c:numRef>
          </c:val>
          <c:extLst>
            <c:ext xmlns:c16="http://schemas.microsoft.com/office/drawing/2014/chart" uri="{C3380CC4-5D6E-409C-BE32-E72D297353CC}">
              <c16:uniqueId val="{00000000-C73D-48E1-AF44-4DE79CB3DD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3D-48E1-AF44-4DE79CB3DD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32-4FE7-B62D-7674A13F0ED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32-4FE7-B62D-7674A13F0ED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15-4223-9CE0-BC141ACFD0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15-4223-9CE0-BC141ACFD0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13-40BE-B05F-177CB5C7DD6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13-40BE-B05F-177CB5C7DD6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B2-44CC-98DF-3188850B13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B2-44CC-98DF-3188850B13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417.71</c:v>
                </c:pt>
                <c:pt idx="1">
                  <c:v>365.73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8A2-40A4-AF4B-DB03274054D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48A2-40A4-AF4B-DB03274054D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46.13</c:v>
                </c:pt>
                <c:pt idx="1">
                  <c:v>39.89</c:v>
                </c:pt>
                <c:pt idx="2">
                  <c:v>54.53</c:v>
                </c:pt>
                <c:pt idx="3">
                  <c:v>42.48</c:v>
                </c:pt>
                <c:pt idx="4">
                  <c:v>43.53</c:v>
                </c:pt>
              </c:numCache>
            </c:numRef>
          </c:val>
          <c:extLst>
            <c:ext xmlns:c16="http://schemas.microsoft.com/office/drawing/2014/chart" uri="{C3380CC4-5D6E-409C-BE32-E72D297353CC}">
              <c16:uniqueId val="{00000000-577A-4D8C-AAEF-B3E48DD46B7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577A-4D8C-AAEF-B3E48DD46B7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308.95999999999998</c:v>
                </c:pt>
                <c:pt idx="1">
                  <c:v>350.95</c:v>
                </c:pt>
                <c:pt idx="2">
                  <c:v>256.26</c:v>
                </c:pt>
                <c:pt idx="3">
                  <c:v>329.88</c:v>
                </c:pt>
                <c:pt idx="4">
                  <c:v>321.51</c:v>
                </c:pt>
              </c:numCache>
            </c:numRef>
          </c:val>
          <c:extLst>
            <c:ext xmlns:c16="http://schemas.microsoft.com/office/drawing/2014/chart" uri="{C3380CC4-5D6E-409C-BE32-E72D297353CC}">
              <c16:uniqueId val="{00000000-6C58-4301-AB2E-0AC666CBC63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6C58-4301-AB2E-0AC666CBC63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4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東北町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16354</v>
      </c>
      <c r="AM8" s="45"/>
      <c r="AN8" s="45"/>
      <c r="AO8" s="45"/>
      <c r="AP8" s="45"/>
      <c r="AQ8" s="45"/>
      <c r="AR8" s="45"/>
      <c r="AS8" s="45"/>
      <c r="AT8" s="46">
        <f>データ!T6</f>
        <v>326.5</v>
      </c>
      <c r="AU8" s="46"/>
      <c r="AV8" s="46"/>
      <c r="AW8" s="46"/>
      <c r="AX8" s="46"/>
      <c r="AY8" s="46"/>
      <c r="AZ8" s="46"/>
      <c r="BA8" s="46"/>
      <c r="BB8" s="46">
        <f>データ!U6</f>
        <v>50.09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7.32</v>
      </c>
      <c r="Q10" s="46"/>
      <c r="R10" s="46"/>
      <c r="S10" s="46"/>
      <c r="T10" s="46"/>
      <c r="U10" s="46"/>
      <c r="V10" s="46"/>
      <c r="W10" s="46">
        <f>データ!Q6</f>
        <v>104.53</v>
      </c>
      <c r="X10" s="46"/>
      <c r="Y10" s="46"/>
      <c r="Z10" s="46"/>
      <c r="AA10" s="46"/>
      <c r="AB10" s="46"/>
      <c r="AC10" s="46"/>
      <c r="AD10" s="45">
        <f>データ!R6</f>
        <v>2640</v>
      </c>
      <c r="AE10" s="45"/>
      <c r="AF10" s="45"/>
      <c r="AG10" s="45"/>
      <c r="AH10" s="45"/>
      <c r="AI10" s="45"/>
      <c r="AJ10" s="45"/>
      <c r="AK10" s="2"/>
      <c r="AL10" s="45">
        <f>データ!V6</f>
        <v>1185</v>
      </c>
      <c r="AM10" s="45"/>
      <c r="AN10" s="45"/>
      <c r="AO10" s="45"/>
      <c r="AP10" s="45"/>
      <c r="AQ10" s="45"/>
      <c r="AR10" s="45"/>
      <c r="AS10" s="45"/>
      <c r="AT10" s="46">
        <f>データ!W6</f>
        <v>1.5</v>
      </c>
      <c r="AU10" s="46"/>
      <c r="AV10" s="46"/>
      <c r="AW10" s="46"/>
      <c r="AX10" s="46"/>
      <c r="AY10" s="46"/>
      <c r="AZ10" s="46"/>
      <c r="BA10" s="46"/>
      <c r="BB10" s="46">
        <f>データ!X6</f>
        <v>790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43"/>
      <c r="BN66" s="43"/>
      <c r="BO66" s="43"/>
      <c r="BP66" s="43"/>
      <c r="BQ66" s="43"/>
      <c r="BR66" s="43"/>
      <c r="BS66" s="43"/>
      <c r="BT66" s="43"/>
      <c r="BU66" s="43"/>
      <c r="BV66" s="43"/>
      <c r="BW66" s="43"/>
      <c r="BX66" s="43"/>
      <c r="BY66" s="43"/>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43"/>
      <c r="BN67" s="43"/>
      <c r="BO67" s="43"/>
      <c r="BP67" s="43"/>
      <c r="BQ67" s="43"/>
      <c r="BR67" s="43"/>
      <c r="BS67" s="43"/>
      <c r="BT67" s="43"/>
      <c r="BU67" s="43"/>
      <c r="BV67" s="43"/>
      <c r="BW67" s="43"/>
      <c r="BX67" s="43"/>
      <c r="BY67" s="43"/>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43"/>
      <c r="BN68" s="43"/>
      <c r="BO68" s="43"/>
      <c r="BP68" s="43"/>
      <c r="BQ68" s="43"/>
      <c r="BR68" s="43"/>
      <c r="BS68" s="43"/>
      <c r="BT68" s="43"/>
      <c r="BU68" s="43"/>
      <c r="BV68" s="43"/>
      <c r="BW68" s="43"/>
      <c r="BX68" s="43"/>
      <c r="BY68" s="43"/>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43"/>
      <c r="BN69" s="43"/>
      <c r="BO69" s="43"/>
      <c r="BP69" s="43"/>
      <c r="BQ69" s="43"/>
      <c r="BR69" s="43"/>
      <c r="BS69" s="43"/>
      <c r="BT69" s="43"/>
      <c r="BU69" s="43"/>
      <c r="BV69" s="43"/>
      <c r="BW69" s="43"/>
      <c r="BX69" s="43"/>
      <c r="BY69" s="43"/>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43"/>
      <c r="BN70" s="43"/>
      <c r="BO70" s="43"/>
      <c r="BP70" s="43"/>
      <c r="BQ70" s="43"/>
      <c r="BR70" s="43"/>
      <c r="BS70" s="43"/>
      <c r="BT70" s="43"/>
      <c r="BU70" s="43"/>
      <c r="BV70" s="43"/>
      <c r="BW70" s="43"/>
      <c r="BX70" s="43"/>
      <c r="BY70" s="43"/>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43"/>
      <c r="BN71" s="43"/>
      <c r="BO71" s="43"/>
      <c r="BP71" s="43"/>
      <c r="BQ71" s="43"/>
      <c r="BR71" s="43"/>
      <c r="BS71" s="43"/>
      <c r="BT71" s="43"/>
      <c r="BU71" s="43"/>
      <c r="BV71" s="43"/>
      <c r="BW71" s="43"/>
      <c r="BX71" s="43"/>
      <c r="BY71" s="43"/>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43"/>
      <c r="BN72" s="43"/>
      <c r="BO72" s="43"/>
      <c r="BP72" s="43"/>
      <c r="BQ72" s="43"/>
      <c r="BR72" s="43"/>
      <c r="BS72" s="43"/>
      <c r="BT72" s="43"/>
      <c r="BU72" s="43"/>
      <c r="BV72" s="43"/>
      <c r="BW72" s="43"/>
      <c r="BX72" s="43"/>
      <c r="BY72" s="43"/>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43"/>
      <c r="BN73" s="43"/>
      <c r="BO73" s="43"/>
      <c r="BP73" s="43"/>
      <c r="BQ73" s="43"/>
      <c r="BR73" s="43"/>
      <c r="BS73" s="43"/>
      <c r="BT73" s="43"/>
      <c r="BU73" s="43"/>
      <c r="BV73" s="43"/>
      <c r="BW73" s="43"/>
      <c r="BX73" s="43"/>
      <c r="BY73" s="43"/>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43"/>
      <c r="BN74" s="43"/>
      <c r="BO74" s="43"/>
      <c r="BP74" s="43"/>
      <c r="BQ74" s="43"/>
      <c r="BR74" s="43"/>
      <c r="BS74" s="43"/>
      <c r="BT74" s="43"/>
      <c r="BU74" s="43"/>
      <c r="BV74" s="43"/>
      <c r="BW74" s="43"/>
      <c r="BX74" s="43"/>
      <c r="BY74" s="43"/>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43"/>
      <c r="BN75" s="43"/>
      <c r="BO75" s="43"/>
      <c r="BP75" s="43"/>
      <c r="BQ75" s="43"/>
      <c r="BR75" s="43"/>
      <c r="BS75" s="43"/>
      <c r="BT75" s="43"/>
      <c r="BU75" s="43"/>
      <c r="BV75" s="43"/>
      <c r="BW75" s="43"/>
      <c r="BX75" s="43"/>
      <c r="BY75" s="43"/>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43"/>
      <c r="BN76" s="43"/>
      <c r="BO76" s="43"/>
      <c r="BP76" s="43"/>
      <c r="BQ76" s="43"/>
      <c r="BR76" s="43"/>
      <c r="BS76" s="43"/>
      <c r="BT76" s="43"/>
      <c r="BU76" s="43"/>
      <c r="BV76" s="43"/>
      <c r="BW76" s="43"/>
      <c r="BX76" s="43"/>
      <c r="BY76" s="43"/>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43"/>
      <c r="BN77" s="43"/>
      <c r="BO77" s="43"/>
      <c r="BP77" s="43"/>
      <c r="BQ77" s="43"/>
      <c r="BR77" s="43"/>
      <c r="BS77" s="43"/>
      <c r="BT77" s="43"/>
      <c r="BU77" s="43"/>
      <c r="BV77" s="43"/>
      <c r="BW77" s="43"/>
      <c r="BX77" s="43"/>
      <c r="BY77" s="43"/>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43"/>
      <c r="BN78" s="43"/>
      <c r="BO78" s="43"/>
      <c r="BP78" s="43"/>
      <c r="BQ78" s="43"/>
      <c r="BR78" s="43"/>
      <c r="BS78" s="43"/>
      <c r="BT78" s="43"/>
      <c r="BU78" s="43"/>
      <c r="BV78" s="43"/>
      <c r="BW78" s="43"/>
      <c r="BX78" s="43"/>
      <c r="BY78" s="43"/>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43"/>
      <c r="BN79" s="43"/>
      <c r="BO79" s="43"/>
      <c r="BP79" s="43"/>
      <c r="BQ79" s="43"/>
      <c r="BR79" s="43"/>
      <c r="BS79" s="43"/>
      <c r="BT79" s="43"/>
      <c r="BU79" s="43"/>
      <c r="BV79" s="43"/>
      <c r="BW79" s="43"/>
      <c r="BX79" s="43"/>
      <c r="BY79" s="43"/>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43"/>
      <c r="BN80" s="43"/>
      <c r="BO80" s="43"/>
      <c r="BP80" s="43"/>
      <c r="BQ80" s="43"/>
      <c r="BR80" s="43"/>
      <c r="BS80" s="43"/>
      <c r="BT80" s="43"/>
      <c r="BU80" s="43"/>
      <c r="BV80" s="43"/>
      <c r="BW80" s="43"/>
      <c r="BX80" s="43"/>
      <c r="BY80" s="43"/>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43"/>
      <c r="BN81" s="43"/>
      <c r="BO81" s="43"/>
      <c r="BP81" s="43"/>
      <c r="BQ81" s="43"/>
      <c r="BR81" s="43"/>
      <c r="BS81" s="43"/>
      <c r="BT81" s="43"/>
      <c r="BU81" s="43"/>
      <c r="BV81" s="43"/>
      <c r="BW81" s="43"/>
      <c r="BX81" s="43"/>
      <c r="BY81" s="43"/>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2mK9eQCjmKNqO49Ox+mW/PzwbVHzTFsszq7yYNnaJWa/5MYKpzI+OR6tiinJVCH1rF5wE8Kmup/3aKnL03E9hw==" saltValue="oj7tnPrcNrFxcv81CGQc2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24082</v>
      </c>
      <c r="D6" s="19">
        <f t="shared" si="3"/>
        <v>47</v>
      </c>
      <c r="E6" s="19">
        <f t="shared" si="3"/>
        <v>17</v>
      </c>
      <c r="F6" s="19">
        <f t="shared" si="3"/>
        <v>5</v>
      </c>
      <c r="G6" s="19">
        <f t="shared" si="3"/>
        <v>0</v>
      </c>
      <c r="H6" s="19" t="str">
        <f t="shared" si="3"/>
        <v>青森県　東北町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7.32</v>
      </c>
      <c r="Q6" s="20">
        <f t="shared" si="3"/>
        <v>104.53</v>
      </c>
      <c r="R6" s="20">
        <f t="shared" si="3"/>
        <v>2640</v>
      </c>
      <c r="S6" s="20">
        <f t="shared" si="3"/>
        <v>16354</v>
      </c>
      <c r="T6" s="20">
        <f t="shared" si="3"/>
        <v>326.5</v>
      </c>
      <c r="U6" s="20">
        <f t="shared" si="3"/>
        <v>50.09</v>
      </c>
      <c r="V6" s="20">
        <f t="shared" si="3"/>
        <v>1185</v>
      </c>
      <c r="W6" s="20">
        <f t="shared" si="3"/>
        <v>1.5</v>
      </c>
      <c r="X6" s="20">
        <f t="shared" si="3"/>
        <v>790</v>
      </c>
      <c r="Y6" s="21">
        <f>IF(Y7="",NA(),Y7)</f>
        <v>31.03</v>
      </c>
      <c r="Z6" s="21">
        <f t="shared" ref="Z6:AH6" si="4">IF(Z7="",NA(),Z7)</f>
        <v>33.61</v>
      </c>
      <c r="AA6" s="21">
        <f t="shared" si="4"/>
        <v>33.24</v>
      </c>
      <c r="AB6" s="21">
        <f t="shared" si="4"/>
        <v>26.84</v>
      </c>
      <c r="AC6" s="21">
        <f t="shared" si="4"/>
        <v>39.01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417.71</v>
      </c>
      <c r="BG6" s="21">
        <f t="shared" ref="BG6:BO6" si="7">IF(BG7="",NA(),BG7)</f>
        <v>365.73</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46.13</v>
      </c>
      <c r="BR6" s="21">
        <f t="shared" ref="BR6:BZ6" si="8">IF(BR7="",NA(),BR7)</f>
        <v>39.89</v>
      </c>
      <c r="BS6" s="21">
        <f t="shared" si="8"/>
        <v>54.53</v>
      </c>
      <c r="BT6" s="21">
        <f t="shared" si="8"/>
        <v>42.48</v>
      </c>
      <c r="BU6" s="21">
        <f t="shared" si="8"/>
        <v>43.53</v>
      </c>
      <c r="BV6" s="21">
        <f t="shared" si="8"/>
        <v>57.31</v>
      </c>
      <c r="BW6" s="21">
        <f t="shared" si="8"/>
        <v>57.08</v>
      </c>
      <c r="BX6" s="21">
        <f t="shared" si="8"/>
        <v>56.26</v>
      </c>
      <c r="BY6" s="21">
        <f t="shared" si="8"/>
        <v>52.94</v>
      </c>
      <c r="BZ6" s="21">
        <f t="shared" si="8"/>
        <v>52.05</v>
      </c>
      <c r="CA6" s="20" t="str">
        <f>IF(CA7="","",IF(CA7="-","【-】","【"&amp;SUBSTITUTE(TEXT(CA7,"#,##0.00"),"-","△")&amp;"】"))</f>
        <v>【56.93】</v>
      </c>
      <c r="CB6" s="21">
        <f>IF(CB7="",NA(),CB7)</f>
        <v>308.95999999999998</v>
      </c>
      <c r="CC6" s="21">
        <f t="shared" ref="CC6:CK6" si="9">IF(CC7="",NA(),CC7)</f>
        <v>350.95</v>
      </c>
      <c r="CD6" s="21">
        <f t="shared" si="9"/>
        <v>256.26</v>
      </c>
      <c r="CE6" s="21">
        <f t="shared" si="9"/>
        <v>329.88</v>
      </c>
      <c r="CF6" s="21">
        <f t="shared" si="9"/>
        <v>321.51</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45.18</v>
      </c>
      <c r="CN6" s="21">
        <f t="shared" ref="CN6:CV6" si="10">IF(CN7="",NA(),CN7)</f>
        <v>45.36</v>
      </c>
      <c r="CO6" s="21">
        <f t="shared" si="10"/>
        <v>44.82</v>
      </c>
      <c r="CP6" s="21">
        <f t="shared" si="10"/>
        <v>43.39</v>
      </c>
      <c r="CQ6" s="21">
        <f t="shared" si="10"/>
        <v>41.96</v>
      </c>
      <c r="CR6" s="21">
        <f t="shared" si="10"/>
        <v>50.14</v>
      </c>
      <c r="CS6" s="21">
        <f t="shared" si="10"/>
        <v>54.83</v>
      </c>
      <c r="CT6" s="21">
        <f t="shared" si="10"/>
        <v>66.53</v>
      </c>
      <c r="CU6" s="21">
        <f t="shared" si="10"/>
        <v>52.35</v>
      </c>
      <c r="CV6" s="21">
        <f t="shared" si="10"/>
        <v>46.25</v>
      </c>
      <c r="CW6" s="20" t="str">
        <f>IF(CW7="","",IF(CW7="-","【-】","【"&amp;SUBSTITUTE(TEXT(CW7,"#,##0.00"),"-","△")&amp;"】"))</f>
        <v>【49.87】</v>
      </c>
      <c r="CX6" s="21">
        <f>IF(CX7="",NA(),CX7)</f>
        <v>94.29</v>
      </c>
      <c r="CY6" s="21">
        <f t="shared" ref="CY6:DG6" si="11">IF(CY7="",NA(),CY7)</f>
        <v>94.33</v>
      </c>
      <c r="CZ6" s="21">
        <f t="shared" si="11"/>
        <v>93.08</v>
      </c>
      <c r="DA6" s="21">
        <f t="shared" si="11"/>
        <v>92.73</v>
      </c>
      <c r="DB6" s="21">
        <f t="shared" si="11"/>
        <v>92.41</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24082</v>
      </c>
      <c r="D7" s="23">
        <v>47</v>
      </c>
      <c r="E7" s="23">
        <v>17</v>
      </c>
      <c r="F7" s="23">
        <v>5</v>
      </c>
      <c r="G7" s="23">
        <v>0</v>
      </c>
      <c r="H7" s="23" t="s">
        <v>98</v>
      </c>
      <c r="I7" s="23" t="s">
        <v>99</v>
      </c>
      <c r="J7" s="23" t="s">
        <v>100</v>
      </c>
      <c r="K7" s="23" t="s">
        <v>101</v>
      </c>
      <c r="L7" s="23" t="s">
        <v>102</v>
      </c>
      <c r="M7" s="23" t="s">
        <v>103</v>
      </c>
      <c r="N7" s="24" t="s">
        <v>104</v>
      </c>
      <c r="O7" s="24" t="s">
        <v>105</v>
      </c>
      <c r="P7" s="24">
        <v>7.32</v>
      </c>
      <c r="Q7" s="24">
        <v>104.53</v>
      </c>
      <c r="R7" s="24">
        <v>2640</v>
      </c>
      <c r="S7" s="24">
        <v>16354</v>
      </c>
      <c r="T7" s="24">
        <v>326.5</v>
      </c>
      <c r="U7" s="24">
        <v>50.09</v>
      </c>
      <c r="V7" s="24">
        <v>1185</v>
      </c>
      <c r="W7" s="24">
        <v>1.5</v>
      </c>
      <c r="X7" s="24">
        <v>790</v>
      </c>
      <c r="Y7" s="24">
        <v>31.03</v>
      </c>
      <c r="Z7" s="24">
        <v>33.61</v>
      </c>
      <c r="AA7" s="24">
        <v>33.24</v>
      </c>
      <c r="AB7" s="24">
        <v>26.84</v>
      </c>
      <c r="AC7" s="24">
        <v>39.01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417.71</v>
      </c>
      <c r="BG7" s="24">
        <v>365.73</v>
      </c>
      <c r="BH7" s="24">
        <v>0</v>
      </c>
      <c r="BI7" s="24">
        <v>0</v>
      </c>
      <c r="BJ7" s="24">
        <v>0</v>
      </c>
      <c r="BK7" s="24">
        <v>826.83</v>
      </c>
      <c r="BL7" s="24">
        <v>867.83</v>
      </c>
      <c r="BM7" s="24">
        <v>791.76</v>
      </c>
      <c r="BN7" s="24">
        <v>900.82</v>
      </c>
      <c r="BO7" s="24">
        <v>839.21</v>
      </c>
      <c r="BP7" s="24">
        <v>785.1</v>
      </c>
      <c r="BQ7" s="24">
        <v>46.13</v>
      </c>
      <c r="BR7" s="24">
        <v>39.89</v>
      </c>
      <c r="BS7" s="24">
        <v>54.53</v>
      </c>
      <c r="BT7" s="24">
        <v>42.48</v>
      </c>
      <c r="BU7" s="24">
        <v>43.53</v>
      </c>
      <c r="BV7" s="24">
        <v>57.31</v>
      </c>
      <c r="BW7" s="24">
        <v>57.08</v>
      </c>
      <c r="BX7" s="24">
        <v>56.26</v>
      </c>
      <c r="BY7" s="24">
        <v>52.94</v>
      </c>
      <c r="BZ7" s="24">
        <v>52.05</v>
      </c>
      <c r="CA7" s="24">
        <v>56.93</v>
      </c>
      <c r="CB7" s="24">
        <v>308.95999999999998</v>
      </c>
      <c r="CC7" s="24">
        <v>350.95</v>
      </c>
      <c r="CD7" s="24">
        <v>256.26</v>
      </c>
      <c r="CE7" s="24">
        <v>329.88</v>
      </c>
      <c r="CF7" s="24">
        <v>321.51</v>
      </c>
      <c r="CG7" s="24">
        <v>273.52</v>
      </c>
      <c r="CH7" s="24">
        <v>274.99</v>
      </c>
      <c r="CI7" s="24">
        <v>282.08999999999997</v>
      </c>
      <c r="CJ7" s="24">
        <v>303.27999999999997</v>
      </c>
      <c r="CK7" s="24">
        <v>301.86</v>
      </c>
      <c r="CL7" s="24">
        <v>271.14999999999998</v>
      </c>
      <c r="CM7" s="24">
        <v>45.18</v>
      </c>
      <c r="CN7" s="24">
        <v>45.36</v>
      </c>
      <c r="CO7" s="24">
        <v>44.82</v>
      </c>
      <c r="CP7" s="24">
        <v>43.39</v>
      </c>
      <c r="CQ7" s="24">
        <v>41.96</v>
      </c>
      <c r="CR7" s="24">
        <v>50.14</v>
      </c>
      <c r="CS7" s="24">
        <v>54.83</v>
      </c>
      <c r="CT7" s="24">
        <v>66.53</v>
      </c>
      <c r="CU7" s="24">
        <v>52.35</v>
      </c>
      <c r="CV7" s="24">
        <v>46.25</v>
      </c>
      <c r="CW7" s="24">
        <v>49.87</v>
      </c>
      <c r="CX7" s="24">
        <v>94.29</v>
      </c>
      <c r="CY7" s="24">
        <v>94.33</v>
      </c>
      <c r="CZ7" s="24">
        <v>93.08</v>
      </c>
      <c r="DA7" s="24">
        <v>92.73</v>
      </c>
      <c r="DB7" s="24">
        <v>92.41</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2025-01-29T01:53:16Z</cp:lastPrinted>
  <dcterms:created xsi:type="dcterms:W3CDTF">2025-01-24T07:32:46Z</dcterms:created>
  <dcterms:modified xsi:type="dcterms:W3CDTF">2025-02-14T07:35:39Z</dcterms:modified>
  <cp:category/>
</cp:coreProperties>
</file>