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JOUGESUIDOU-1\disk1\jougesuidou1\jougesuidou\共有(手動コピー)\R06\23_県市町村課\R07.02.04_公営企業に係る経営比較分析表（R5決算）の分析等について\提出用\"/>
    </mc:Choice>
  </mc:AlternateContent>
  <xr:revisionPtr revIDLastSave="0" documentId="13_ncr:1_{EA8B0C1D-A6B2-4536-817F-D9565C99F7CF}" xr6:coauthVersionLast="47" xr6:coauthVersionMax="47" xr10:uidLastSave="{00000000-0000-0000-0000-000000000000}"/>
  <workbookProtection workbookAlgorithmName="SHA-512" workbookHashValue="Rj5qdaV++V9bk99O9YczemeW8PP8HfDTfZRXPotsI2/RDtWgaWvzhIn87y6jlMS9uKeV6SUnd567oO/RKsUthQ==" workbookSaltValue="dJ7GoTF4g1Gc9CFRNC71g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<sst xmlns="http://schemas.openxmlformats.org/spreadsheetml/2006/main" count="231" uniqueCount="116">
  <si>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</si>
  <si>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</si>
  <si>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</si>
  <si>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</si>
  <si>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</si>
  <si>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</si>
  <si>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</si>
  <si>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</si>
  <si>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</si>
  <si>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</si>
  <si>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</si>
  <si>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</si>
  <si>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</si>
  <si>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</si>
  <si>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</si>
  <si>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</si>
  <si>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</si>
  <si>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</si>
  <si>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</si>
  <si>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</si>
  <si>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</si>
  <si>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</si>
  <si>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</si>
  <si>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</si>
  <si>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</si>
  <si>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</si>
  <si>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</si>
  <si>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</si>
  <si>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</si>
  <si>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</si>
  <si>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</si>
  <si>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</si>
  <si>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</si>
  <si>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</si>
  <si>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</si>
  <si>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</si>
  <si>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</si>
  <si>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</si>
  <si>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</si>
  <si>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</si>
  <si>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</si>
  <si>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</si>
  <si>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</si>
  <si>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</si>
  <si>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</si>
  <si>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</si>
  <si>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</si>
  <si>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</si>
  <si>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</si>
  <si>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</si>
  <si>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</si>
  <si>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</si>
  <si>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</si>
  <si>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</si>
  <si>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</si>
  <si>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</si>
  <si>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</si>
  <si>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</si>
  <si>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</si>
  <si>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</si>
  <si>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</si>
  <si>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</si>
  <si>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</si>
  <si>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</si>
  <si>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</si>
  <si>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</si>
  <si>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</si>
  <si>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</si>
  <si>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</si>
  <si>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</si>
  <si>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</si>
  <si>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</si>
  <si>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</si>
  <si>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</si>
  <si>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</si>
  <si>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</si>
  <si>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</si>
  <si>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</si>
  <si>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</si>
  <si>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</si>
  <si>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</si>
  <si>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</si>
  <si>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</si>
  <si>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</si>
  <si>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</si>
  <si>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</si>
  <si>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</si>
  <si>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</si>
  <si>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</si>
  <si>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</si>
  <si>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</si>
  <si>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</si>
  <si>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</si>
  <si>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</si>
  <si>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</si>
  <si>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</si>
  <si>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六ケ所村</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</si>
  <si>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</si>
  <si>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</si>
  <si>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</si>
  <si>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</si>
  <si>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</si>
  <si>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</si>
  <si>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</si>
  <si>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</si>
  <si>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</si>
  <si>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</si>
  <si>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</si>
  <si>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</si>
  <si>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</si>
  <si>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</si>
  <si>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</si>
  <si>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</si>
  <si>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供用開始は平成6年からであり、老朽化による管渠・施設の更新は行っていないが、農業集落排水処理施設を公共下水道処理施設へ接続し統合することにより、更新費用及び維持管理費の抑制を図っています。
　有形固定資産原価償却率が類似団体と比較して高い水準を示しており、今後、施設の再編・集約等を検討するため維持管理適正化計画の策定を行っていきます。</t>
    <rPh sb="1" eb="3">
      <t>キョウヨウ</t>
    </rPh>
    <rPh sb="3" eb="5">
      <t>カイシ</t>
    </rPh>
    <rPh sb="6" eb="8">
      <t>ヘイセイ</t>
    </rPh>
    <rPh sb="9" eb="10">
      <t>ネン</t>
    </rPh>
    <rPh sb="16" eb="19">
      <t>ロウキュウカ</t>
    </rPh>
    <rPh sb="22" eb="24">
      <t>カンキョ</t>
    </rPh>
    <rPh sb="25" eb="27">
      <t>シセツ</t>
    </rPh>
    <rPh sb="28" eb="30">
      <t>コウシン</t>
    </rPh>
    <rPh sb="31" eb="32">
      <t>オコナ</t>
    </rPh>
    <rPh sb="39" eb="41">
      <t>ノウギョウ</t>
    </rPh>
    <rPh sb="41" eb="43">
      <t>シュウラク</t>
    </rPh>
    <rPh sb="43" eb="45">
      <t>ハイスイ</t>
    </rPh>
    <rPh sb="45" eb="47">
      <t>ショリ</t>
    </rPh>
    <rPh sb="47" eb="49">
      <t>シセツ</t>
    </rPh>
    <rPh sb="50" eb="52">
      <t>コウキョウ</t>
    </rPh>
    <rPh sb="52" eb="55">
      <t>ゲスイドウ</t>
    </rPh>
    <rPh sb="55" eb="57">
      <t>ショリ</t>
    </rPh>
    <rPh sb="57" eb="59">
      <t>シセツ</t>
    </rPh>
    <rPh sb="60" eb="62">
      <t>セツゾク</t>
    </rPh>
    <rPh sb="63" eb="65">
      <t>トウゴウ</t>
    </rPh>
    <rPh sb="73" eb="75">
      <t>コウシン</t>
    </rPh>
    <rPh sb="75" eb="77">
      <t>ヒヨウ</t>
    </rPh>
    <rPh sb="77" eb="78">
      <t>オヨ</t>
    </rPh>
    <rPh sb="79" eb="83">
      <t>イジカンリ</t>
    </rPh>
    <rPh sb="83" eb="84">
      <t>ヒ</t>
    </rPh>
    <rPh sb="85" eb="87">
      <t>ヨクセイ</t>
    </rPh>
    <rPh sb="88" eb="89">
      <t>ハカ</t>
    </rPh>
    <rPh sb="98" eb="100">
      <t>ユウケイ</t>
    </rPh>
    <rPh sb="100" eb="102">
      <t>コテイ</t>
    </rPh>
    <rPh sb="102" eb="104">
      <t>シサン</t>
    </rPh>
    <rPh sb="104" eb="106">
      <t>ゲンカ</t>
    </rPh>
    <rPh sb="106" eb="109">
      <t>ショウキャクリツ</t>
    </rPh>
    <rPh sb="110" eb="112">
      <t>ルイジ</t>
    </rPh>
    <rPh sb="112" eb="114">
      <t>ダンタイ</t>
    </rPh>
    <rPh sb="115" eb="117">
      <t>ヒカク</t>
    </rPh>
    <rPh sb="119" eb="120">
      <t>タカ</t>
    </rPh>
    <rPh sb="121" eb="123">
      <t>スイジュン</t>
    </rPh>
    <rPh sb="124" eb="125">
      <t>シメ</t>
    </rPh>
    <rPh sb="130" eb="132">
      <t>コンゴ</t>
    </rPh>
    <rPh sb="133" eb="135">
      <t>シセツ</t>
    </rPh>
    <rPh sb="136" eb="138">
      <t>サイヘン</t>
    </rPh>
    <rPh sb="139" eb="141">
      <t>シュウヤク</t>
    </rPh>
    <rPh sb="141" eb="142">
      <t>トウ</t>
    </rPh>
    <rPh sb="143" eb="145">
      <t>ケントウ</t>
    </rPh>
    <rPh sb="149" eb="153">
      <t>イジカンリ</t>
    </rPh>
    <rPh sb="153" eb="156">
      <t>テキセイカ</t>
    </rPh>
    <rPh sb="156" eb="158">
      <t>ケイカク</t>
    </rPh>
    <rPh sb="159" eb="161">
      <t>サクテイ</t>
    </rPh>
    <rPh sb="162" eb="163">
      <t>オコナ</t>
    </rPh>
    <phoneticPr fontId="4"/>
  </si>
  <si>
    <t>　整備が完了し、水洗化率も高い水準となっているが、経費の回収を使用料で賄うことが出来ず、一般会計からの繰入金に依存している状況です。
　今後は維持管理適正化計画の策定を行い、施設の再編・集約、最適な施設規模や処理方式の検討等を行い、維持管理の効率化・適正化に向けた対策を総合的に検討していきます。</t>
    <rPh sb="1" eb="3">
      <t>セイビ</t>
    </rPh>
    <rPh sb="4" eb="6">
      <t>カンリョウ</t>
    </rPh>
    <rPh sb="8" eb="11">
      <t>スイセンカ</t>
    </rPh>
    <rPh sb="11" eb="12">
      <t>リツ</t>
    </rPh>
    <rPh sb="13" eb="14">
      <t>タカ</t>
    </rPh>
    <rPh sb="15" eb="17">
      <t>スイジュン</t>
    </rPh>
    <rPh sb="25" eb="27">
      <t>ケイヒ</t>
    </rPh>
    <rPh sb="28" eb="30">
      <t>カイシュウ</t>
    </rPh>
    <rPh sb="31" eb="34">
      <t>シヨウリョウ</t>
    </rPh>
    <rPh sb="35" eb="36">
      <t>マカナ</t>
    </rPh>
    <rPh sb="40" eb="42">
      <t>デキ</t>
    </rPh>
    <rPh sb="44" eb="46">
      <t>イッパン</t>
    </rPh>
    <rPh sb="46" eb="48">
      <t>カイケイ</t>
    </rPh>
    <rPh sb="51" eb="54">
      <t>クリイレキン</t>
    </rPh>
    <rPh sb="55" eb="57">
      <t>イゾン</t>
    </rPh>
    <rPh sb="61" eb="63">
      <t>ジョウキョウ</t>
    </rPh>
    <rPh sb="69" eb="71">
      <t>コンゴ</t>
    </rPh>
    <rPh sb="72" eb="76">
      <t>イジカンリ</t>
    </rPh>
    <rPh sb="76" eb="79">
      <t>テキセイカ</t>
    </rPh>
    <rPh sb="79" eb="81">
      <t>ケイカク</t>
    </rPh>
    <rPh sb="82" eb="84">
      <t>サクテイ</t>
    </rPh>
    <rPh sb="85" eb="86">
      <t>オコナ</t>
    </rPh>
    <rPh sb="88" eb="90">
      <t>シセツ</t>
    </rPh>
    <rPh sb="91" eb="93">
      <t>サイヘン</t>
    </rPh>
    <rPh sb="94" eb="96">
      <t>シュウヤク</t>
    </rPh>
    <rPh sb="97" eb="99">
      <t>サイテキ</t>
    </rPh>
    <rPh sb="100" eb="104">
      <t>シセツキボ</t>
    </rPh>
    <rPh sb="105" eb="107">
      <t>ショリ</t>
    </rPh>
    <rPh sb="107" eb="109">
      <t>ホウシキ</t>
    </rPh>
    <rPh sb="110" eb="112">
      <t>ケントウ</t>
    </rPh>
    <rPh sb="112" eb="113">
      <t>トウ</t>
    </rPh>
    <rPh sb="114" eb="115">
      <t>オコナ</t>
    </rPh>
    <rPh sb="117" eb="121">
      <t>イジカンリ</t>
    </rPh>
    <rPh sb="122" eb="125">
      <t>コウリツカ</t>
    </rPh>
    <rPh sb="126" eb="129">
      <t>テキセイカ</t>
    </rPh>
    <rPh sb="130" eb="131">
      <t>ム</t>
    </rPh>
    <rPh sb="133" eb="135">
      <t>タイサク</t>
    </rPh>
    <rPh sb="136" eb="138">
      <t>ソウゴウ</t>
    </rPh>
    <rPh sb="138" eb="139">
      <t>テキ</t>
    </rPh>
    <phoneticPr fontId="4"/>
  </si>
  <si>
    <t>　経常収支比率は100％を超えているが、使用料が低額なため経費回収率は20％程度で推移しており、使用料によって必要経費を賄うことが出来ていない状況で、一般会計からの繰入金に依存している状況です。
　類似団体と比較して、水洗化率は高い水準となっているものの、汚水処理原価は高い水準となっています。</t>
    <rPh sb="1" eb="3">
      <t>ケイジョウ</t>
    </rPh>
    <rPh sb="3" eb="5">
      <t>シュウシ</t>
    </rPh>
    <rPh sb="5" eb="7">
      <t>ヒリツ</t>
    </rPh>
    <rPh sb="13" eb="14">
      <t>コ</t>
    </rPh>
    <rPh sb="29" eb="31">
      <t>ケイヒ</t>
    </rPh>
    <rPh sb="31" eb="34">
      <t>カイシュウリツ</t>
    </rPh>
    <rPh sb="38" eb="40">
      <t>テイド</t>
    </rPh>
    <rPh sb="41" eb="43">
      <t>スイイ</t>
    </rPh>
    <rPh sb="48" eb="51">
      <t>シヨウリョウ</t>
    </rPh>
    <rPh sb="55" eb="57">
      <t>ヒツヨウ</t>
    </rPh>
    <rPh sb="57" eb="59">
      <t>ケイヒ</t>
    </rPh>
    <rPh sb="60" eb="61">
      <t>マカナ</t>
    </rPh>
    <rPh sb="65" eb="67">
      <t>デキ</t>
    </rPh>
    <rPh sb="71" eb="73">
      <t>ジョウキョウ</t>
    </rPh>
    <rPh sb="75" eb="77">
      <t>イッパン</t>
    </rPh>
    <rPh sb="77" eb="79">
      <t>カイケイ</t>
    </rPh>
    <rPh sb="82" eb="85">
      <t>クリイレキン</t>
    </rPh>
    <rPh sb="86" eb="88">
      <t>イゾン</t>
    </rPh>
    <rPh sb="92" eb="94">
      <t>ジョウキョウ</t>
    </rPh>
    <rPh sb="100" eb="102">
      <t>ルイジ</t>
    </rPh>
    <rPh sb="102" eb="104">
      <t>ダンタイ</t>
    </rPh>
    <rPh sb="105" eb="107">
      <t>ヒカク</t>
    </rPh>
    <rPh sb="110" eb="113">
      <t>スイセンカ</t>
    </rPh>
    <rPh sb="113" eb="114">
      <t>リツ</t>
    </rPh>
    <rPh sb="115" eb="116">
      <t>タカ</t>
    </rPh>
    <rPh sb="117" eb="119">
      <t>スイジュン</t>
    </rPh>
    <rPh sb="129" eb="131">
      <t>オスイ</t>
    </rPh>
    <rPh sb="131" eb="133">
      <t>ショリ</t>
    </rPh>
    <rPh sb="133" eb="135">
      <t>ゲンカ</t>
    </rPh>
    <rPh sb="136" eb="137">
      <t>タカ</t>
    </rPh>
    <rPh sb="138" eb="140">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</si>
</sst>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5D-446F-9019-42E17AA32B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25D-446F-9019-42E17AA32B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68.14</c:v>
                </c:pt>
                <c:pt idx="1">
                  <c:v>71.16</c:v>
                </c:pt>
                <c:pt idx="2">
                  <c:v>78.510000000000005</c:v>
                </c:pt>
                <c:pt idx="3">
                  <c:v>72.41</c:v>
                </c:pt>
                <c:pt idx="4">
                  <c:v>76.66</c:v>
                </c:pt>
              </c:numCache>
            </c:numRef>
          </c:val>
          <c:extLst>
            <c:ext xmlns:c16="http://schemas.microsoft.com/office/drawing/2014/chart" uri="{C3380CC4-5D6E-409C-BE32-E72D297353CC}">
              <c16:uniqueId val="{00000000-20A1-4EAC-9992-7FFBC332A7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20A1-4EAC-9992-7FFBC332A7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96.12</c:v>
                </c:pt>
                <c:pt idx="1">
                  <c:v>96.4</c:v>
                </c:pt>
                <c:pt idx="2">
                  <c:v>96.17</c:v>
                </c:pt>
                <c:pt idx="3">
                  <c:v>96.34</c:v>
                </c:pt>
                <c:pt idx="4">
                  <c:v>94.77</c:v>
                </c:pt>
              </c:numCache>
            </c:numRef>
          </c:val>
          <c:extLst>
            <c:ext xmlns:c16="http://schemas.microsoft.com/office/drawing/2014/chart" uri="{C3380CC4-5D6E-409C-BE32-E72D297353CC}">
              <c16:uniqueId val="{00000000-C382-4E4F-8DBB-1ECAF59551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382-4E4F-8DBB-1ECAF59551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104.63</c:v>
                </c:pt>
                <c:pt idx="1">
                  <c:v>102.85</c:v>
                </c:pt>
                <c:pt idx="2">
                  <c:v>103.17</c:v>
                </c:pt>
                <c:pt idx="3">
                  <c:v>103.24</c:v>
                </c:pt>
                <c:pt idx="4">
                  <c:v>104.02</c:v>
                </c:pt>
              </c:numCache>
            </c:numRef>
          </c:val>
          <c:extLst>
            <c:ext xmlns:c16="http://schemas.microsoft.com/office/drawing/2014/chart" uri="{C3380CC4-5D6E-409C-BE32-E72D297353CC}">
              <c16:uniqueId val="{00000000-27C5-4D1E-89AC-085CF831C8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27C5-4D1E-89AC-085CF831C8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48.27</c:v>
                </c:pt>
                <c:pt idx="1">
                  <c:v>50.42</c:v>
                </c:pt>
                <c:pt idx="2">
                  <c:v>52.43</c:v>
                </c:pt>
                <c:pt idx="3">
                  <c:v>54.28</c:v>
                </c:pt>
                <c:pt idx="4">
                  <c:v>56.18</c:v>
                </c:pt>
              </c:numCache>
            </c:numRef>
          </c:val>
          <c:extLst>
            <c:ext xmlns:c16="http://schemas.microsoft.com/office/drawing/2014/chart" uri="{C3380CC4-5D6E-409C-BE32-E72D297353CC}">
              <c16:uniqueId val="{00000000-0E7F-4850-92FD-E4CC2A688D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0E7F-4850-92FD-E4CC2A688D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23-4A3A-9186-266456DFC0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A23-4A3A-9186-266456DFC0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2C-4D05-BE44-335EA56F86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2C2C-4D05-BE44-335EA56F86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64.13</c:v>
                </c:pt>
                <c:pt idx="1">
                  <c:v>54.22</c:v>
                </c:pt>
                <c:pt idx="2">
                  <c:v>53.47</c:v>
                </c:pt>
                <c:pt idx="3">
                  <c:v>62.17</c:v>
                </c:pt>
                <c:pt idx="4">
                  <c:v>86.07</c:v>
                </c:pt>
              </c:numCache>
            </c:numRef>
          </c:val>
          <c:extLst>
            <c:ext xmlns:c16="http://schemas.microsoft.com/office/drawing/2014/chart" uri="{C3380CC4-5D6E-409C-BE32-E72D297353CC}">
              <c16:uniqueId val="{00000000-E4D6-4F22-8169-EEAE7C82C7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E4D6-4F22-8169-EEAE7C82C7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6B-437B-BCBF-1ED2DC6AB7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846B-437B-BCBF-1ED2DC6AB7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16.079999999999998</c:v>
                </c:pt>
                <c:pt idx="1">
                  <c:v>15.12</c:v>
                </c:pt>
                <c:pt idx="2">
                  <c:v>16.54</c:v>
                </c:pt>
                <c:pt idx="3">
                  <c:v>16.09</c:v>
                </c:pt>
                <c:pt idx="4">
                  <c:v>17.93</c:v>
                </c:pt>
              </c:numCache>
            </c:numRef>
          </c:val>
          <c:extLst>
            <c:ext xmlns:c16="http://schemas.microsoft.com/office/drawing/2014/chart" uri="{C3380CC4-5D6E-409C-BE32-E72D297353CC}">
              <c16:uniqueId val="{00000000-7CCC-4DE7-AB5A-C6C861CB07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7CCC-4DE7-AB5A-C6C861CB07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438.7</c:v>
                </c:pt>
                <c:pt idx="1">
                  <c:v>452.65</c:v>
                </c:pt>
                <c:pt idx="2">
                  <c:v>419.07</c:v>
                </c:pt>
                <c:pt idx="3">
                  <c:v>431.25</c:v>
                </c:pt>
                <c:pt idx="4">
                  <c:v>388.7</c:v>
                </c:pt>
              </c:numCache>
            </c:numRef>
          </c:val>
          <c:extLst>
            <c:ext xmlns:c16="http://schemas.microsoft.com/office/drawing/2014/chart" uri="{C3380CC4-5D6E-409C-BE32-E72D297353CC}">
              <c16:uniqueId val="{00000000-BD7E-4BE6-9954-03D2BEFCC6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D7E-4BE6-9954-03D2BEFCC6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4" zoomScale="145" zoomScaleNormal="14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六ケ所村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9736</v>
      </c>
      <c r="AM8" s="44"/>
      <c r="AN8" s="44"/>
      <c r="AO8" s="44"/>
      <c r="AP8" s="44"/>
      <c r="AQ8" s="44"/>
      <c r="AR8" s="44"/>
      <c r="AS8" s="44"/>
      <c r="AT8" s="45">
        <f>データ!T6</f>
        <v>252.58</v>
      </c>
      <c r="AU8" s="45"/>
      <c r="AV8" s="45"/>
      <c r="AW8" s="45"/>
      <c r="AX8" s="45"/>
      <c r="AY8" s="45"/>
      <c r="AZ8" s="45"/>
      <c r="BA8" s="45"/>
      <c r="BB8" s="45">
        <f>データ!U6</f>
        <v>38.549999999999997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85.01</v>
      </c>
      <c r="J10" s="45"/>
      <c r="K10" s="45"/>
      <c r="L10" s="45"/>
      <c r="M10" s="45"/>
      <c r="N10" s="45"/>
      <c r="O10" s="45"/>
      <c r="P10" s="45">
        <f>データ!P6</f>
        <v>7.31</v>
      </c>
      <c r="Q10" s="45"/>
      <c r="R10" s="45"/>
      <c r="S10" s="45"/>
      <c r="T10" s="45"/>
      <c r="U10" s="45"/>
      <c r="V10" s="45"/>
      <c r="W10" s="45">
        <f>データ!Q6</f>
        <v>88.63</v>
      </c>
      <c r="X10" s="45"/>
      <c r="Y10" s="45"/>
      <c r="Z10" s="45"/>
      <c r="AA10" s="45"/>
      <c r="AB10" s="45"/>
      <c r="AC10" s="45"/>
      <c r="AD10" s="44">
        <f>データ!R6</f>
        <v>1397</v>
      </c>
      <c r="AE10" s="44"/>
      <c r="AF10" s="44"/>
      <c r="AG10" s="44"/>
      <c r="AH10" s="44"/>
      <c r="AI10" s="44"/>
      <c r="AJ10" s="44"/>
      <c r="AK10" s="2"/>
      <c r="AL10" s="44">
        <f>データ!V6</f>
        <v>707</v>
      </c>
      <c r="AM10" s="44"/>
      <c r="AN10" s="44"/>
      <c r="AO10" s="44"/>
      <c r="AP10" s="44"/>
      <c r="AQ10" s="44"/>
      <c r="AR10" s="44"/>
      <c r="AS10" s="44"/>
      <c r="AT10" s="45">
        <f>データ!W6</f>
        <v>0.97</v>
      </c>
      <c r="AU10" s="45"/>
      <c r="AV10" s="45"/>
      <c r="AW10" s="45"/>
      <c r="AX10" s="45"/>
      <c r="AY10" s="45"/>
      <c r="AZ10" s="45"/>
      <c r="BA10" s="45"/>
      <c r="BB10" s="45">
        <f>データ!X6</f>
        <v>728.87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OftkRSJSBadgCK5TrTVn5gkO+KYncMVO7wMh4OHFl3bHTvFEZvAYLbDjWT0PzeneB2DXgOXLY2YyyEE9oPcy+w==" saltValue="5klkMk24Gesn6VP9wh8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24112</v>
      </c>
      <c r="D6" s="19">
        <f t="shared" si="3"/>
        <v>46</v>
      </c>
      <c r="E6" s="19">
        <f t="shared" si="3"/>
        <v>17</v>
      </c>
      <c r="F6" s="19">
        <f t="shared" si="3"/>
        <v>5</v>
      </c>
      <c r="G6" s="19">
        <f t="shared" si="3"/>
        <v>0</v>
      </c>
      <c r="H6" s="19" t="str">
        <f t="shared" si="3"/>
        <v>青森県　六ケ所村</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85.01</v>
      </c>
      <c r="P6" s="20">
        <f t="shared" si="3"/>
        <v>7.31</v>
      </c>
      <c r="Q6" s="20">
        <f t="shared" si="3"/>
        <v>88.63</v>
      </c>
      <c r="R6" s="20">
        <f t="shared" si="3"/>
        <v>1397</v>
      </c>
      <c r="S6" s="20">
        <f t="shared" si="3"/>
        <v>9736</v>
      </c>
      <c r="T6" s="20">
        <f t="shared" si="3"/>
        <v>252.58</v>
      </c>
      <c r="U6" s="20">
        <f t="shared" si="3"/>
        <v>38.549999999999997</v>
      </c>
      <c r="V6" s="20">
        <f t="shared" si="3"/>
        <v>707</v>
      </c>
      <c r="W6" s="20">
        <f t="shared" si="3"/>
        <v>0.97</v>
      </c>
      <c r="X6" s="20">
        <f t="shared" si="3"/>
        <v>728.87</v>
      </c>
      <c r="Y6" s="21">
        <f>IF(Y7="",NA(),Y7)</f>
        <v>104.63</v>
      </c>
      <c r="Z6" s="21">
        <f t="shared" ref="Z6:AH6" si="4">IF(Z7="",NA(),Z7)</f>
        <v>102.85</v>
      </c>
      <c r="AA6" s="21">
        <f t="shared" si="4"/>
        <v>103.17</v>
      </c>
      <c r="AB6" s="21">
        <f t="shared" si="4"/>
        <v>103.24</v>
      </c>
      <c r="AC6" s="21">
        <f t="shared" si="4"/>
        <v>104.02</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64.13</v>
      </c>
      <c r="AV6" s="21">
        <f t="shared" ref="AV6:BD6" si="6">IF(AV7="",NA(),AV7)</f>
        <v>54.22</v>
      </c>
      <c r="AW6" s="21">
        <f t="shared" si="6"/>
        <v>53.47</v>
      </c>
      <c r="AX6" s="21">
        <f t="shared" si="6"/>
        <v>62.17</v>
      </c>
      <c r="AY6" s="21">
        <f t="shared" si="6"/>
        <v>86.07</v>
      </c>
      <c r="AZ6" s="21">
        <f t="shared" si="6"/>
        <v>26.99</v>
      </c>
      <c r="BA6" s="21">
        <f t="shared" si="6"/>
        <v>29.13</v>
      </c>
      <c r="BB6" s="21">
        <f t="shared" si="6"/>
        <v>35.69</v>
      </c>
      <c r="BC6" s="21">
        <f t="shared" si="6"/>
        <v>38.4</v>
      </c>
      <c r="BD6" s="21">
        <f t="shared" si="6"/>
        <v>44.04</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16.079999999999998</v>
      </c>
      <c r="BR6" s="21">
        <f t="shared" ref="BR6:BZ6" si="8">IF(BR7="",NA(),BR7)</f>
        <v>15.12</v>
      </c>
      <c r="BS6" s="21">
        <f t="shared" si="8"/>
        <v>16.54</v>
      </c>
      <c r="BT6" s="21">
        <f t="shared" si="8"/>
        <v>16.09</v>
      </c>
      <c r="BU6" s="21">
        <f t="shared" si="8"/>
        <v>17.93</v>
      </c>
      <c r="BV6" s="21">
        <f t="shared" si="8"/>
        <v>57.31</v>
      </c>
      <c r="BW6" s="21">
        <f t="shared" si="8"/>
        <v>57.08</v>
      </c>
      <c r="BX6" s="21">
        <f t="shared" si="8"/>
        <v>56.26</v>
      </c>
      <c r="BY6" s="21">
        <f t="shared" si="8"/>
        <v>52.94</v>
      </c>
      <c r="BZ6" s="21">
        <f t="shared" si="8"/>
        <v>52.05</v>
      </c>
      <c r="CA6" s="20" t="str">
        <f>IF(CA7="","",IF(CA7="-","【-】","【"&amp;SUBSTITUTE(TEXT(CA7,"#,##0.00"),"-","△")&amp;"】"))</f>
        <v>【56.93】</v>
      </c>
      <c r="CB6" s="21">
        <f>IF(CB7="",NA(),CB7)</f>
        <v>438.7</v>
      </c>
      <c r="CC6" s="21">
        <f t="shared" ref="CC6:CK6" si="9">IF(CC7="",NA(),CC7)</f>
        <v>452.65</v>
      </c>
      <c r="CD6" s="21">
        <f t="shared" si="9"/>
        <v>419.07</v>
      </c>
      <c r="CE6" s="21">
        <f t="shared" si="9"/>
        <v>431.25</v>
      </c>
      <c r="CF6" s="21">
        <f t="shared" si="9"/>
        <v>388.7</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68.14</v>
      </c>
      <c r="CN6" s="21">
        <f t="shared" ref="CN6:CV6" si="10">IF(CN7="",NA(),CN7)</f>
        <v>71.16</v>
      </c>
      <c r="CO6" s="21">
        <f t="shared" si="10"/>
        <v>78.510000000000005</v>
      </c>
      <c r="CP6" s="21">
        <f t="shared" si="10"/>
        <v>72.41</v>
      </c>
      <c r="CQ6" s="21">
        <f t="shared" si="10"/>
        <v>76.66</v>
      </c>
      <c r="CR6" s="21">
        <f t="shared" si="10"/>
        <v>50.14</v>
      </c>
      <c r="CS6" s="21">
        <f t="shared" si="10"/>
        <v>54.83</v>
      </c>
      <c r="CT6" s="21">
        <f t="shared" si="10"/>
        <v>66.53</v>
      </c>
      <c r="CU6" s="21">
        <f t="shared" si="10"/>
        <v>52.35</v>
      </c>
      <c r="CV6" s="21">
        <f t="shared" si="10"/>
        <v>46.25</v>
      </c>
      <c r="CW6" s="20" t="str">
        <f>IF(CW7="","",IF(CW7="-","【-】","【"&amp;SUBSTITUTE(TEXT(CW7,"#,##0.00"),"-","△")&amp;"】"))</f>
        <v>【49.87】</v>
      </c>
      <c r="CX6" s="21">
        <f>IF(CX7="",NA(),CX7)</f>
        <v>96.12</v>
      </c>
      <c r="CY6" s="21">
        <f t="shared" ref="CY6:DG6" si="11">IF(CY7="",NA(),CY7)</f>
        <v>96.4</v>
      </c>
      <c r="CZ6" s="21">
        <f t="shared" si="11"/>
        <v>96.17</v>
      </c>
      <c r="DA6" s="21">
        <f t="shared" si="11"/>
        <v>96.34</v>
      </c>
      <c r="DB6" s="21">
        <f t="shared" si="11"/>
        <v>94.77</v>
      </c>
      <c r="DC6" s="21">
        <f t="shared" si="11"/>
        <v>84.98</v>
      </c>
      <c r="DD6" s="21">
        <f t="shared" si="11"/>
        <v>84.7</v>
      </c>
      <c r="DE6" s="21">
        <f t="shared" si="11"/>
        <v>84.67</v>
      </c>
      <c r="DF6" s="21">
        <f t="shared" si="11"/>
        <v>84.39</v>
      </c>
      <c r="DG6" s="21">
        <f t="shared" si="11"/>
        <v>83.96</v>
      </c>
      <c r="DH6" s="20" t="str">
        <f>IF(DH7="","",IF(DH7="-","【-】","【"&amp;SUBSTITUTE(TEXT(DH7,"#,##0.00"),"-","△")&amp;"】"))</f>
        <v>【87.54】</v>
      </c>
      <c r="DI6" s="21">
        <f>IF(DI7="",NA(),DI7)</f>
        <v>48.27</v>
      </c>
      <c r="DJ6" s="21">
        <f t="shared" ref="DJ6:DR6" si="12">IF(DJ7="",NA(),DJ7)</f>
        <v>50.42</v>
      </c>
      <c r="DK6" s="21">
        <f t="shared" si="12"/>
        <v>52.43</v>
      </c>
      <c r="DL6" s="21">
        <f t="shared" si="12"/>
        <v>54.28</v>
      </c>
      <c r="DM6" s="21">
        <f t="shared" si="12"/>
        <v>56.18</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24112</v>
      </c>
      <c r="D7" s="23">
        <v>46</v>
      </c>
      <c r="E7" s="23">
        <v>17</v>
      </c>
      <c r="F7" s="23">
        <v>5</v>
      </c>
      <c r="G7" s="23">
        <v>0</v>
      </c>
      <c r="H7" s="23" t="s">
        <v>96</v>
      </c>
      <c r="I7" s="23" t="s">
        <v>97</v>
      </c>
      <c r="J7" s="23" t="s">
        <v>98</v>
      </c>
      <c r="K7" s="23" t="s">
        <v>99</v>
      </c>
      <c r="L7" s="23" t="s">
        <v>100</v>
      </c>
      <c r="M7" s="23" t="s">
        <v>101</v>
      </c>
      <c r="N7" s="24" t="s">
        <v>102</v>
      </c>
      <c r="O7" s="24">
        <v>85.01</v>
      </c>
      <c r="P7" s="24">
        <v>7.31</v>
      </c>
      <c r="Q7" s="24">
        <v>88.63</v>
      </c>
      <c r="R7" s="24">
        <v>1397</v>
      </c>
      <c r="S7" s="24">
        <v>9736</v>
      </c>
      <c r="T7" s="24">
        <v>252.58</v>
      </c>
      <c r="U7" s="24">
        <v>38.549999999999997</v>
      </c>
      <c r="V7" s="24">
        <v>707</v>
      </c>
      <c r="W7" s="24">
        <v>0.97</v>
      </c>
      <c r="X7" s="24">
        <v>728.87</v>
      </c>
      <c r="Y7" s="24">
        <v>104.63</v>
      </c>
      <c r="Z7" s="24">
        <v>102.85</v>
      </c>
      <c r="AA7" s="24">
        <v>103.17</v>
      </c>
      <c r="AB7" s="24">
        <v>103.24</v>
      </c>
      <c r="AC7" s="24">
        <v>104.02</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64.13</v>
      </c>
      <c r="AV7" s="24">
        <v>54.22</v>
      </c>
      <c r="AW7" s="24">
        <v>53.47</v>
      </c>
      <c r="AX7" s="24">
        <v>62.17</v>
      </c>
      <c r="AY7" s="24">
        <v>86.07</v>
      </c>
      <c r="AZ7" s="24">
        <v>26.99</v>
      </c>
      <c r="BA7" s="24">
        <v>29.13</v>
      </c>
      <c r="BB7" s="24">
        <v>35.69</v>
      </c>
      <c r="BC7" s="24">
        <v>38.4</v>
      </c>
      <c r="BD7" s="24">
        <v>44.04</v>
      </c>
      <c r="BE7" s="24">
        <v>42.02</v>
      </c>
      <c r="BF7" s="24">
        <v>0</v>
      </c>
      <c r="BG7" s="24">
        <v>0</v>
      </c>
      <c r="BH7" s="24">
        <v>0</v>
      </c>
      <c r="BI7" s="24">
        <v>0</v>
      </c>
      <c r="BJ7" s="24">
        <v>0</v>
      </c>
      <c r="BK7" s="24">
        <v>826.83</v>
      </c>
      <c r="BL7" s="24">
        <v>867.83</v>
      </c>
      <c r="BM7" s="24">
        <v>791.76</v>
      </c>
      <c r="BN7" s="24">
        <v>900.82</v>
      </c>
      <c r="BO7" s="24">
        <v>839.21</v>
      </c>
      <c r="BP7" s="24">
        <v>785.1</v>
      </c>
      <c r="BQ7" s="24">
        <v>16.079999999999998</v>
      </c>
      <c r="BR7" s="24">
        <v>15.12</v>
      </c>
      <c r="BS7" s="24">
        <v>16.54</v>
      </c>
      <c r="BT7" s="24">
        <v>16.09</v>
      </c>
      <c r="BU7" s="24">
        <v>17.93</v>
      </c>
      <c r="BV7" s="24">
        <v>57.31</v>
      </c>
      <c r="BW7" s="24">
        <v>57.08</v>
      </c>
      <c r="BX7" s="24">
        <v>56.26</v>
      </c>
      <c r="BY7" s="24">
        <v>52.94</v>
      </c>
      <c r="BZ7" s="24">
        <v>52.05</v>
      </c>
      <c r="CA7" s="24">
        <v>56.93</v>
      </c>
      <c r="CB7" s="24">
        <v>438.7</v>
      </c>
      <c r="CC7" s="24">
        <v>452.65</v>
      </c>
      <c r="CD7" s="24">
        <v>419.07</v>
      </c>
      <c r="CE7" s="24">
        <v>431.25</v>
      </c>
      <c r="CF7" s="24">
        <v>388.7</v>
      </c>
      <c r="CG7" s="24">
        <v>273.52</v>
      </c>
      <c r="CH7" s="24">
        <v>274.99</v>
      </c>
      <c r="CI7" s="24">
        <v>282.08999999999997</v>
      </c>
      <c r="CJ7" s="24">
        <v>303.27999999999997</v>
      </c>
      <c r="CK7" s="24">
        <v>301.86</v>
      </c>
      <c r="CL7" s="24">
        <v>271.14999999999998</v>
      </c>
      <c r="CM7" s="24">
        <v>68.14</v>
      </c>
      <c r="CN7" s="24">
        <v>71.16</v>
      </c>
      <c r="CO7" s="24">
        <v>78.510000000000005</v>
      </c>
      <c r="CP7" s="24">
        <v>72.41</v>
      </c>
      <c r="CQ7" s="24">
        <v>76.66</v>
      </c>
      <c r="CR7" s="24">
        <v>50.14</v>
      </c>
      <c r="CS7" s="24">
        <v>54.83</v>
      </c>
      <c r="CT7" s="24">
        <v>66.53</v>
      </c>
      <c r="CU7" s="24">
        <v>52.35</v>
      </c>
      <c r="CV7" s="24">
        <v>46.25</v>
      </c>
      <c r="CW7" s="24">
        <v>49.87</v>
      </c>
      <c r="CX7" s="24">
        <v>96.12</v>
      </c>
      <c r="CY7" s="24">
        <v>96.4</v>
      </c>
      <c r="CZ7" s="24">
        <v>96.17</v>
      </c>
      <c r="DA7" s="24">
        <v>96.34</v>
      </c>
      <c r="DB7" s="24">
        <v>94.77</v>
      </c>
      <c r="DC7" s="24">
        <v>84.98</v>
      </c>
      <c r="DD7" s="24">
        <v>84.7</v>
      </c>
      <c r="DE7" s="24">
        <v>84.67</v>
      </c>
      <c r="DF7" s="24">
        <v>84.39</v>
      </c>
      <c r="DG7" s="24">
        <v>83.96</v>
      </c>
      <c r="DH7" s="24">
        <v>87.54</v>
      </c>
      <c r="DI7" s="24">
        <v>48.27</v>
      </c>
      <c r="DJ7" s="24">
        <v>50.42</v>
      </c>
      <c r="DK7" s="24">
        <v>52.43</v>
      </c>
      <c r="DL7" s="24">
        <v>54.28</v>
      </c>
      <c r="DM7" s="24">
        <v>56.18</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