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svjoho.town.oirase.aomori.jp\JH_Public\JH06_地域整備課\【下水道】\12.沼尾→保土沢\決算統計\R5年度決算統計（R6報告）\20250123_【県市町村課2月5日（水）17時〆】公営企業に係る経営比較分析表（令和5年度決算）の分析等について（依頼）\"/>
    </mc:Choice>
  </mc:AlternateContent>
  <xr:revisionPtr revIDLastSave="0" documentId="13_ncr:1_{5416BD20-E476-4273-8FB4-B30A8F80B24B}" xr6:coauthVersionLast="47" xr6:coauthVersionMax="47" xr10:uidLastSave="{00000000-0000-0000-0000-000000000000}"/>
  <workbookProtection workbookAlgorithmName="SHA-512" workbookHashValue="TIa7P1MvUYmCAMvSTlNo2c1dTnKknQacUrfZYWY5zcAy+EaDt0HbZCHRTcbXgQW4uL1Ge7xAu1OuY3oO7Ai4kA==" workbookSaltValue="FqkAu39bwVJl2+kohjM9nw=="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BB10" i="4"/>
  <c r="P10" i="4"/>
</calcChain>
</file>

<file path=xl/sharedStrings.xml><?xml version="1.0" encoding="utf-8"?>
<sst xmlns="http://schemas.openxmlformats.org/spreadsheetml/2006/main" count="241" uniqueCount="120">
  <si>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</si>
  <si>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</si>
  <si>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</si>
  <si>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</si>
  <si>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</si>
  <si>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</si>
  <si>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</si>
  <si>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</si>
  <si>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</si>
  <si>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</si>
  <si>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</si>
  <si>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</si>
  <si>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</si>
  <si>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</si>
  <si>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</si>
  <si>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</si>
  <si>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</si>
  <si>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</si>
  <si>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</si>
  <si>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</si>
  <si>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</si>
  <si>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</si>
  <si>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</si>
  <si>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</si>
  <si>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</si>
  <si>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</si>
  <si>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</si>
  <si>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</si>
  <si>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</si>
  <si>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</si>
  <si>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</si>
  <si>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</si>
  <si>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</si>
  <si>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</si>
  <si>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</si>
  <si>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</si>
  <si>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</si>
  <si>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</si>
  <si>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</si>
  <si>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</si>
  <si>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</si>
  <si>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</si>
  <si>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</si>
  <si>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</si>
  <si>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</si>
  <si>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</si>
  <si>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</si>
  <si>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</si>
  <si>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</si>
  <si>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</si>
  <si>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</si>
  <si>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</si>
  <si>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</si>
  <si>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</si>
  <si>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</si>
  <si>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</si>
  <si>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</si>
  <si>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</si>
  <si>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</si>
  <si>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</si>
  <si>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</si>
  <si>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</si>
  <si>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</si>
  <si>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</si>
  <si>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</si>
  <si>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</si>
  <si>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</si>
  <si>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</si>
  <si>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</si>
  <si>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</si>
  <si>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</si>
  <si>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</si>
  <si>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</si>
  <si>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</si>
  <si>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</si>
  <si>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</si>
  <si>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</si>
  <si>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</si>
  <si>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</si>
  <si>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</si>
  <si>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</si>
  <si>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</si>
  <si>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</si>
  <si>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</si>
  <si>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</si>
  <si>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</si>
  <si>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</si>
  <si>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</si>
  <si>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</si>
  <si>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</si>
  <si>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</si>
  <si>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</si>
  <si>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</si>
  <si>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</si>
  <si>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</si>
  <si>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</si>
  <si>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</si>
  <si>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</si>
  <si>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おいらせ町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</si>
  <si>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</si>
  <si>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</si>
  <si>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</si>
  <si>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</si>
  <si>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</si>
  <si>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</si>
  <si>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</si>
  <si>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</si>
  <si>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</si>
  <si>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</si>
  <si>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</si>
  <si>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</si>
  <si>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</si>
  <si>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</si>
  <si>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</si>
  <si>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</si>
  <si>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</si>
  <si>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</si>
  <si>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・収益的収支比率は、ほぼ横ばいで推移していたが、令和５年度に下水道使用料の増額を行ったことにより、大きく改善したものの依然として自立運営の水準には達していない。
・企業債残高対事業規模比率は、令和４年度までは、類似団体平均値の約２倍で推移していたが、令和５年度の下水道使用料増額により、類似団体平均値を若干上回る程度になったが依然として高い水準になっている。
・経費回収率は、維持管理費用は横ばいで推移していたが、令和５年度の下水道使用料増額により、改善傾向がみられるものの、全体的にみると類似団体平均値の半分以下となっている。
・汚水処理原価は、類似団体平均値の約２倍であり、依然として費用面の効率の悪さが顕著である。支出額の内訳では、地方債償還金と流域下水道維持管理負担金が占める割合が大きい。
・水洗化率は、類似団体平均値を上回っている。下水道処理区域内の水洗化はほぼ完了している。住宅新築の際に接続する場合があり、微増傾向である。</t>
    <phoneticPr fontId="4"/>
  </si>
  <si>
    <t>　供用開始から約３０年を経過した施設が一部あるとともに、他の事業体から移管された約４０年を経過した施設もあり、老朽化は進んでいる。
　老朽化の状況を把握するため、カメラ調査を実施しており、調査の結果、必要に応じて腐食や破損している箇所を修繕していくこととしている。
　令和５年度よりストックマネジメント計画を策定し、将来に備えた老朽化対策等を進めていく。</t>
    <phoneticPr fontId="4"/>
  </si>
  <si>
    <t>・令和５年度の下水道使用料の増額により、大きく改善しているものの、自立運営の水準には達していないことから、持続可能な下水道事業運営のため、経営面の改善努力が必要であり、下水道使用料の改定による収入の増加を図りつつ、併せて支出の見直しを行う必要がある。
・流域下水道事業において、流域全体では人口減少が始まっており、それらを加味した各施設のスペックダウン等も含めた検討を行い、各種費用を抑えることや、町においても各施設の更新時期の精査、不明水対策等の維持管理費の経費削減対策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</si>
</sst>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F6-496F-8CCF-CBB74074024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7.0000000000000007E-2</c:v>
                </c:pt>
                <c:pt idx="4">
                  <c:v>0.06</c:v>
                </c:pt>
              </c:numCache>
            </c:numRef>
          </c:val>
          <c:smooth val="0"/>
          <c:extLst>
            <c:ext xmlns:c16="http://schemas.microsoft.com/office/drawing/2014/chart" uri="{C3380CC4-5D6E-409C-BE32-E72D297353CC}">
              <c16:uniqueId val="{00000001-43F6-496F-8CCF-CBB74074024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69.64</c:v>
                </c:pt>
                <c:pt idx="1">
                  <c:v>67.27</c:v>
                </c:pt>
                <c:pt idx="2">
                  <c:v>66.16</c:v>
                </c:pt>
                <c:pt idx="3">
                  <c:v>67.97</c:v>
                </c:pt>
                <c:pt idx="4">
                  <c:v>72.27</c:v>
                </c:pt>
              </c:numCache>
            </c:numRef>
          </c:val>
          <c:extLst>
            <c:ext xmlns:c16="http://schemas.microsoft.com/office/drawing/2014/chart" uri="{C3380CC4-5D6E-409C-BE32-E72D297353CC}">
              <c16:uniqueId val="{00000000-44BA-410F-A780-9415550C26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BA-410F-A780-9415550C26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7E-4E29-B66E-117A715507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7E-4E29-B66E-117A715507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F7-4B5F-9BCC-0FDDDF51B7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F7-4B5F-9BCC-0FDDDF51B7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77-4E30-B602-B4312CF77E6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77-4E30-B602-B4312CF77E6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7B-407B-A208-6417DAD330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7B-407B-A208-6417DAD330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2734.19</c:v>
                </c:pt>
                <c:pt idx="1">
                  <c:v>2358.09</c:v>
                </c:pt>
                <c:pt idx="2">
                  <c:v>2079.41</c:v>
                </c:pt>
                <c:pt idx="3">
                  <c:v>1818.78</c:v>
                </c:pt>
                <c:pt idx="4">
                  <c:v>948.09</c:v>
                </c:pt>
              </c:numCache>
            </c:numRef>
          </c:val>
          <c:extLst>
            <c:ext xmlns:c16="http://schemas.microsoft.com/office/drawing/2014/chart" uri="{C3380CC4-5D6E-409C-BE32-E72D297353CC}">
              <c16:uniqueId val="{00000000-7CCE-4281-8513-25EC2B00D3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742.08</c:v>
                </c:pt>
                <c:pt idx="4">
                  <c:v>730.84</c:v>
                </c:pt>
              </c:numCache>
            </c:numRef>
          </c:val>
          <c:smooth val="0"/>
          <c:extLst>
            <c:ext xmlns:c16="http://schemas.microsoft.com/office/drawing/2014/chart" uri="{C3380CC4-5D6E-409C-BE32-E72D297353CC}">
              <c16:uniqueId val="{00000001-7CCE-4281-8513-25EC2B00D3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31.33</c:v>
                </c:pt>
                <c:pt idx="1">
                  <c:v>30.97</c:v>
                </c:pt>
                <c:pt idx="2">
                  <c:v>33.89</c:v>
                </c:pt>
                <c:pt idx="3">
                  <c:v>34.840000000000003</c:v>
                </c:pt>
                <c:pt idx="4">
                  <c:v>41.7</c:v>
                </c:pt>
              </c:numCache>
            </c:numRef>
          </c:val>
          <c:extLst>
            <c:ext xmlns:c16="http://schemas.microsoft.com/office/drawing/2014/chart" uri="{C3380CC4-5D6E-409C-BE32-E72D297353CC}">
              <c16:uniqueId val="{00000000-3A97-471F-A46E-7B917A2AF8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86.51</c:v>
                </c:pt>
                <c:pt idx="4">
                  <c:v>89.17</c:v>
                </c:pt>
              </c:numCache>
            </c:numRef>
          </c:val>
          <c:smooth val="0"/>
          <c:extLst>
            <c:ext xmlns:c16="http://schemas.microsoft.com/office/drawing/2014/chart" uri="{C3380CC4-5D6E-409C-BE32-E72D297353CC}">
              <c16:uniqueId val="{00000001-3A97-471F-A46E-7B917A2AF8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486.03</c:v>
                </c:pt>
                <c:pt idx="1">
                  <c:v>496.14</c:v>
                </c:pt>
                <c:pt idx="2">
                  <c:v>454.79</c:v>
                </c:pt>
                <c:pt idx="3">
                  <c:v>443.93</c:v>
                </c:pt>
                <c:pt idx="4">
                  <c:v>450.01</c:v>
                </c:pt>
              </c:numCache>
            </c:numRef>
          </c:val>
          <c:extLst>
            <c:ext xmlns:c16="http://schemas.microsoft.com/office/drawing/2014/chart" uri="{C3380CC4-5D6E-409C-BE32-E72D297353CC}">
              <c16:uniqueId val="{00000000-1722-48EA-A005-852FE182BE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188.24</c:v>
                </c:pt>
                <c:pt idx="4">
                  <c:v>184.85</c:v>
                </c:pt>
              </c:numCache>
            </c:numRef>
          </c:val>
          <c:smooth val="0"/>
          <c:extLst>
            <c:ext xmlns:c16="http://schemas.microsoft.com/office/drawing/2014/chart" uri="{C3380CC4-5D6E-409C-BE32-E72D297353CC}">
              <c16:uniqueId val="{00000001-1722-48EA-A005-852FE182BE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A6-4F1A-A3A8-E5CE4617EF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54.86</c:v>
                </c:pt>
                <c:pt idx="4">
                  <c:v>55.04</c:v>
                </c:pt>
              </c:numCache>
            </c:numRef>
          </c:val>
          <c:smooth val="0"/>
          <c:extLst>
            <c:ext xmlns:c16="http://schemas.microsoft.com/office/drawing/2014/chart" uri="{C3380CC4-5D6E-409C-BE32-E72D297353CC}">
              <c16:uniqueId val="{00000001-6AA6-4F1A-A3A8-E5CE4617EF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96.26</c:v>
                </c:pt>
                <c:pt idx="1">
                  <c:v>96.26</c:v>
                </c:pt>
                <c:pt idx="2">
                  <c:v>99.39</c:v>
                </c:pt>
                <c:pt idx="3">
                  <c:v>92</c:v>
                </c:pt>
                <c:pt idx="4">
                  <c:v>93.5</c:v>
                </c:pt>
              </c:numCache>
            </c:numRef>
          </c:val>
          <c:extLst>
            <c:ext xmlns:c16="http://schemas.microsoft.com/office/drawing/2014/chart" uri="{C3380CC4-5D6E-409C-BE32-E72D297353CC}">
              <c16:uniqueId val="{00000000-FA70-46CC-B160-F2E45869EC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91.37</c:v>
                </c:pt>
                <c:pt idx="4">
                  <c:v>91.92</c:v>
                </c:pt>
              </c:numCache>
            </c:numRef>
          </c:val>
          <c:smooth val="0"/>
          <c:extLst>
            <c:ext xmlns:c16="http://schemas.microsoft.com/office/drawing/2014/chart" uri="{C3380CC4-5D6E-409C-BE32-E72D297353CC}">
              <c16:uniqueId val="{00000001-FA70-46CC-B160-F2E45869EC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28" zoomScaleNormal="100" workbookViewId="0">
      <selection activeCell="R37" sqref="R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おいらせ町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Cd1</v>
      </c>
      <c r="X8" s="64"/>
      <c r="Y8" s="64"/>
      <c r="Z8" s="64"/>
      <c r="AA8" s="64"/>
      <c r="AB8" s="64"/>
      <c r="AC8" s="64"/>
      <c r="AD8" s="65" t="str">
        <f>データ!$M$6</f>
        <v>非設置</v>
      </c>
      <c r="AE8" s="65"/>
      <c r="AF8" s="65"/>
      <c r="AG8" s="65"/>
      <c r="AH8" s="65"/>
      <c r="AI8" s="65"/>
      <c r="AJ8" s="65"/>
      <c r="AK8" s="3"/>
      <c r="AL8" s="45">
        <f>データ!S6</f>
        <v>25148</v>
      </c>
      <c r="AM8" s="45"/>
      <c r="AN8" s="45"/>
      <c r="AO8" s="45"/>
      <c r="AP8" s="45"/>
      <c r="AQ8" s="45"/>
      <c r="AR8" s="45"/>
      <c r="AS8" s="45"/>
      <c r="AT8" s="44">
        <f>データ!T6</f>
        <v>71.959999999999994</v>
      </c>
      <c r="AU8" s="44"/>
      <c r="AV8" s="44"/>
      <c r="AW8" s="44"/>
      <c r="AX8" s="44"/>
      <c r="AY8" s="44"/>
      <c r="AZ8" s="44"/>
      <c r="BA8" s="44"/>
      <c r="BB8" s="44">
        <f>データ!U6</f>
        <v>349.47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54.23</v>
      </c>
      <c r="Q10" s="44"/>
      <c r="R10" s="44"/>
      <c r="S10" s="44"/>
      <c r="T10" s="44"/>
      <c r="U10" s="44"/>
      <c r="V10" s="44"/>
      <c r="W10" s="44">
        <f>データ!Q6</f>
        <v>82.14</v>
      </c>
      <c r="X10" s="44"/>
      <c r="Y10" s="44"/>
      <c r="Z10" s="44"/>
      <c r="AA10" s="44"/>
      <c r="AB10" s="44"/>
      <c r="AC10" s="44"/>
      <c r="AD10" s="45">
        <f>データ!R6</f>
        <v>3655</v>
      </c>
      <c r="AE10" s="45"/>
      <c r="AF10" s="45"/>
      <c r="AG10" s="45"/>
      <c r="AH10" s="45"/>
      <c r="AI10" s="45"/>
      <c r="AJ10" s="45"/>
      <c r="AK10" s="2"/>
      <c r="AL10" s="45">
        <f>データ!V6</f>
        <v>13563</v>
      </c>
      <c r="AM10" s="45"/>
      <c r="AN10" s="45"/>
      <c r="AO10" s="45"/>
      <c r="AP10" s="45"/>
      <c r="AQ10" s="45"/>
      <c r="AR10" s="45"/>
      <c r="AS10" s="45"/>
      <c r="AT10" s="44">
        <f>データ!W6</f>
        <v>6.15</v>
      </c>
      <c r="AU10" s="44"/>
      <c r="AV10" s="44"/>
      <c r="AW10" s="44"/>
      <c r="AX10" s="44"/>
      <c r="AY10" s="44"/>
      <c r="AZ10" s="44"/>
      <c r="BA10" s="44"/>
      <c r="BB10" s="44">
        <f>データ!X6</f>
        <v>2205.37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44</v>
      </c>
      <c r="O86" s="12" t="str">
        <f>データ!EO6</f>
        <v>【0.22】</v>
      </c>
    </row>
  </sheetData>
  <sheetProtection algorithmName="SHA-512" hashValue="U1xi2e6SbVvg45K1hi5bAkFLmSRJZH1cX7zWb5YF79B3h3mSCy7e6peDo4ZVtA11BQK8kc8Oh6i4RddUHrzRSg==" saltValue="3t88NnmANzc1CyhTi3i2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topLeftCell="AZ1" workbookViewId="0">
      <selection activeCell="BI16" sqref="BI16"/>
    </sheetView>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24121</v>
      </c>
      <c r="D6" s="19">
        <f t="shared" si="3"/>
        <v>47</v>
      </c>
      <c r="E6" s="19">
        <f t="shared" si="3"/>
        <v>17</v>
      </c>
      <c r="F6" s="19">
        <f t="shared" si="3"/>
        <v>1</v>
      </c>
      <c r="G6" s="19">
        <f t="shared" si="3"/>
        <v>0</v>
      </c>
      <c r="H6" s="19" t="str">
        <f t="shared" si="3"/>
        <v>青森県　おいらせ町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54.23</v>
      </c>
      <c r="Q6" s="20">
        <f t="shared" si="3"/>
        <v>82.14</v>
      </c>
      <c r="R6" s="20">
        <f t="shared" si="3"/>
        <v>3655</v>
      </c>
      <c r="S6" s="20">
        <f t="shared" si="3"/>
        <v>25148</v>
      </c>
      <c r="T6" s="20">
        <f t="shared" si="3"/>
        <v>71.959999999999994</v>
      </c>
      <c r="U6" s="20">
        <f t="shared" si="3"/>
        <v>349.47</v>
      </c>
      <c r="V6" s="20">
        <f t="shared" si="3"/>
        <v>13563</v>
      </c>
      <c r="W6" s="20">
        <f t="shared" si="3"/>
        <v>6.15</v>
      </c>
      <c r="X6" s="20">
        <f t="shared" si="3"/>
        <v>2205.37</v>
      </c>
      <c r="Y6" s="21">
        <f>IF(Y7="",NA(),Y7)</f>
        <v>69.64</v>
      </c>
      <c r="Z6" s="21">
        <f t="shared" ref="Z6:AH6" si="4">IF(Z7="",NA(),Z7)</f>
        <v>67.27</v>
      </c>
      <c r="AA6" s="21">
        <f t="shared" si="4"/>
        <v>66.16</v>
      </c>
      <c r="AB6" s="21">
        <f t="shared" si="4"/>
        <v>67.97</v>
      </c>
      <c r="AC6" s="21">
        <f t="shared" si="4"/>
        <v>72.27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2734.19</v>
      </c>
      <c r="BG6" s="21">
        <f t="shared" ref="BG6:BO6" si="7">IF(BG7="",NA(),BG7)</f>
        <v>2358.09</v>
      </c>
      <c r="BH6" s="21">
        <f t="shared" si="7"/>
        <v>2079.41</v>
      </c>
      <c r="BI6" s="21">
        <f t="shared" si="7"/>
        <v>1818.78</v>
      </c>
      <c r="BJ6" s="21">
        <f t="shared" si="7"/>
        <v>948.09</v>
      </c>
      <c r="BK6" s="21">
        <f t="shared" si="7"/>
        <v>1130.42</v>
      </c>
      <c r="BL6" s="21">
        <f t="shared" si="7"/>
        <v>1245.0999999999999</v>
      </c>
      <c r="BM6" s="21">
        <f t="shared" si="7"/>
        <v>1108.8</v>
      </c>
      <c r="BN6" s="21">
        <f t="shared" si="7"/>
        <v>742.08</v>
      </c>
      <c r="BO6" s="21">
        <f t="shared" si="7"/>
        <v>730.84</v>
      </c>
      <c r="BP6" s="20" t="str">
        <f>IF(BP7="","",IF(BP7="-","【-】","【"&amp;SUBSTITUTE(TEXT(BP7,"#,##0.00"),"-","△")&amp;"】"))</f>
        <v>【630.82】</v>
      </c>
      <c r="BQ6" s="21">
        <f>IF(BQ7="",NA(),BQ7)</f>
        <v>31.33</v>
      </c>
      <c r="BR6" s="21">
        <f t="shared" ref="BR6:BZ6" si="8">IF(BR7="",NA(),BR7)</f>
        <v>30.97</v>
      </c>
      <c r="BS6" s="21">
        <f t="shared" si="8"/>
        <v>33.89</v>
      </c>
      <c r="BT6" s="21">
        <f t="shared" si="8"/>
        <v>34.840000000000003</v>
      </c>
      <c r="BU6" s="21">
        <f t="shared" si="8"/>
        <v>41.7</v>
      </c>
      <c r="BV6" s="21">
        <f t="shared" si="8"/>
        <v>74.17</v>
      </c>
      <c r="BW6" s="21">
        <f t="shared" si="8"/>
        <v>79.77</v>
      </c>
      <c r="BX6" s="21">
        <f t="shared" si="8"/>
        <v>79.63</v>
      </c>
      <c r="BY6" s="21">
        <f t="shared" si="8"/>
        <v>86.51</v>
      </c>
      <c r="BZ6" s="21">
        <f t="shared" si="8"/>
        <v>89.17</v>
      </c>
      <c r="CA6" s="20" t="str">
        <f>IF(CA7="","",IF(CA7="-","【-】","【"&amp;SUBSTITUTE(TEXT(CA7,"#,##0.00"),"-","△")&amp;"】"))</f>
        <v>【97.81】</v>
      </c>
      <c r="CB6" s="21">
        <f>IF(CB7="",NA(),CB7)</f>
        <v>486.03</v>
      </c>
      <c r="CC6" s="21">
        <f t="shared" ref="CC6:CK6" si="9">IF(CC7="",NA(),CC7)</f>
        <v>496.14</v>
      </c>
      <c r="CD6" s="21">
        <f t="shared" si="9"/>
        <v>454.79</v>
      </c>
      <c r="CE6" s="21">
        <f t="shared" si="9"/>
        <v>443.93</v>
      </c>
      <c r="CF6" s="21">
        <f t="shared" si="9"/>
        <v>450.01</v>
      </c>
      <c r="CG6" s="21">
        <f t="shared" si="9"/>
        <v>230.95</v>
      </c>
      <c r="CH6" s="21">
        <f t="shared" si="9"/>
        <v>214.56</v>
      </c>
      <c r="CI6" s="21">
        <f t="shared" si="9"/>
        <v>213.66</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54.86</v>
      </c>
      <c r="CV6" s="21">
        <f t="shared" si="10"/>
        <v>55.04</v>
      </c>
      <c r="CW6" s="20" t="str">
        <f>IF(CW7="","",IF(CW7="-","【-】","【"&amp;SUBSTITUTE(TEXT(CW7,"#,##0.00"),"-","△")&amp;"】"))</f>
        <v>【58.94】</v>
      </c>
      <c r="CX6" s="21">
        <f>IF(CX7="",NA(),CX7)</f>
        <v>96.26</v>
      </c>
      <c r="CY6" s="21">
        <f t="shared" ref="CY6:DG6" si="11">IF(CY7="",NA(),CY7)</f>
        <v>96.26</v>
      </c>
      <c r="CZ6" s="21">
        <f t="shared" si="11"/>
        <v>99.39</v>
      </c>
      <c r="DA6" s="21">
        <f t="shared" si="11"/>
        <v>92</v>
      </c>
      <c r="DB6" s="21">
        <f t="shared" si="11"/>
        <v>93.5</v>
      </c>
      <c r="DC6" s="21">
        <f t="shared" si="11"/>
        <v>83.16</v>
      </c>
      <c r="DD6" s="21">
        <f t="shared" si="11"/>
        <v>82.06</v>
      </c>
      <c r="DE6" s="21">
        <f t="shared" si="11"/>
        <v>82.26</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7.0000000000000007E-2</v>
      </c>
      <c r="EN6" s="21">
        <f t="shared" si="14"/>
        <v>0.06</v>
      </c>
      <c r="EO6" s="20" t="str">
        <f>IF(EO7="","",IF(EO7="-","【-】","【"&amp;SUBSTITUTE(TEXT(EO7,"#,##0.00"),"-","△")&amp;"】"))</f>
        <v>【0.22】</v>
      </c>
    </row>
    <row r="7" spans="1:145" s="22" customFormat="1" x14ac:dyDescent="0.15">
      <c r="A7" s="14"/>
      <c r="B7" s="23">
        <v>2023</v>
      </c>
      <c r="C7" s="23">
        <v>24121</v>
      </c>
      <c r="D7" s="23">
        <v>47</v>
      </c>
      <c r="E7" s="23">
        <v>17</v>
      </c>
      <c r="F7" s="23">
        <v>1</v>
      </c>
      <c r="G7" s="23">
        <v>0</v>
      </c>
      <c r="H7" s="23" t="s">
        <v>98</v>
      </c>
      <c r="I7" s="23" t="s">
        <v>99</v>
      </c>
      <c r="J7" s="23" t="s">
        <v>100</v>
      </c>
      <c r="K7" s="23" t="s">
        <v>101</v>
      </c>
      <c r="L7" s="23" t="s">
        <v>102</v>
      </c>
      <c r="M7" s="23" t="s">
        <v>103</v>
      </c>
      <c r="N7" s="24" t="s">
        <v>104</v>
      </c>
      <c r="O7" s="24" t="s">
        <v>105</v>
      </c>
      <c r="P7" s="24">
        <v>54.23</v>
      </c>
      <c r="Q7" s="24">
        <v>82.14</v>
      </c>
      <c r="R7" s="24">
        <v>3655</v>
      </c>
      <c r="S7" s="24">
        <v>25148</v>
      </c>
      <c r="T7" s="24">
        <v>71.959999999999994</v>
      </c>
      <c r="U7" s="24">
        <v>349.47</v>
      </c>
      <c r="V7" s="24">
        <v>13563</v>
      </c>
      <c r="W7" s="24">
        <v>6.15</v>
      </c>
      <c r="X7" s="24">
        <v>2205.37</v>
      </c>
      <c r="Y7" s="24">
        <v>69.64</v>
      </c>
      <c r="Z7" s="24">
        <v>67.27</v>
      </c>
      <c r="AA7" s="24">
        <v>66.16</v>
      </c>
      <c r="AB7" s="24">
        <v>67.97</v>
      </c>
      <c r="AC7" s="24">
        <v>72.27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2734.19</v>
      </c>
      <c r="BG7" s="24">
        <v>2358.09</v>
      </c>
      <c r="BH7" s="24">
        <v>2079.41</v>
      </c>
      <c r="BI7" s="24">
        <v>1818.78</v>
      </c>
      <c r="BJ7" s="24">
        <v>948.09</v>
      </c>
      <c r="BK7" s="24">
        <v>1130.42</v>
      </c>
      <c r="BL7" s="24">
        <v>1245.0999999999999</v>
      </c>
      <c r="BM7" s="24">
        <v>1108.8</v>
      </c>
      <c r="BN7" s="24">
        <v>742.08</v>
      </c>
      <c r="BO7" s="24">
        <v>730.84</v>
      </c>
      <c r="BP7" s="24">
        <v>630.82000000000005</v>
      </c>
      <c r="BQ7" s="24">
        <v>31.33</v>
      </c>
      <c r="BR7" s="24">
        <v>30.97</v>
      </c>
      <c r="BS7" s="24">
        <v>33.89</v>
      </c>
      <c r="BT7" s="24">
        <v>34.840000000000003</v>
      </c>
      <c r="BU7" s="24">
        <v>41.7</v>
      </c>
      <c r="BV7" s="24">
        <v>74.17</v>
      </c>
      <c r="BW7" s="24">
        <v>79.77</v>
      </c>
      <c r="BX7" s="24">
        <v>79.63</v>
      </c>
      <c r="BY7" s="24">
        <v>86.51</v>
      </c>
      <c r="BZ7" s="24">
        <v>89.17</v>
      </c>
      <c r="CA7" s="24">
        <v>97.81</v>
      </c>
      <c r="CB7" s="24">
        <v>486.03</v>
      </c>
      <c r="CC7" s="24">
        <v>496.14</v>
      </c>
      <c r="CD7" s="24">
        <v>454.79</v>
      </c>
      <c r="CE7" s="24">
        <v>443.93</v>
      </c>
      <c r="CF7" s="24">
        <v>450.01</v>
      </c>
      <c r="CG7" s="24">
        <v>230.95</v>
      </c>
      <c r="CH7" s="24">
        <v>214.56</v>
      </c>
      <c r="CI7" s="24">
        <v>213.66</v>
      </c>
      <c r="CJ7" s="24">
        <v>188.24</v>
      </c>
      <c r="CK7" s="24">
        <v>184.85</v>
      </c>
      <c r="CL7" s="24">
        <v>138.75</v>
      </c>
      <c r="CM7" s="24" t="s">
        <v>104</v>
      </c>
      <c r="CN7" s="24" t="s">
        <v>104</v>
      </c>
      <c r="CO7" s="24" t="s">
        <v>104</v>
      </c>
      <c r="CP7" s="24" t="s">
        <v>104</v>
      </c>
      <c r="CQ7" s="24" t="s">
        <v>104</v>
      </c>
      <c r="CR7" s="24">
        <v>49.27</v>
      </c>
      <c r="CS7" s="24">
        <v>49.47</v>
      </c>
      <c r="CT7" s="24">
        <v>48.19</v>
      </c>
      <c r="CU7" s="24">
        <v>54.86</v>
      </c>
      <c r="CV7" s="24">
        <v>55.04</v>
      </c>
      <c r="CW7" s="24">
        <v>58.94</v>
      </c>
      <c r="CX7" s="24">
        <v>96.26</v>
      </c>
      <c r="CY7" s="24">
        <v>96.26</v>
      </c>
      <c r="CZ7" s="24">
        <v>99.39</v>
      </c>
      <c r="DA7" s="24">
        <v>92</v>
      </c>
      <c r="DB7" s="24">
        <v>93.5</v>
      </c>
      <c r="DC7" s="24">
        <v>83.16</v>
      </c>
      <c r="DD7" s="24">
        <v>82.06</v>
      </c>
      <c r="DE7" s="24">
        <v>82.26</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7.0000000000000007E-2</v>
      </c>
      <c r="EN7" s="24">
        <v>0.06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288FB6B6-389E-4F9C-B599-34C6C44A41CB}">
  <ds:schemaRefs>
    <ds:schemaRef ds:uri="http://schemas.microsoft.com/sharepoint/v3/contenttype/forms"/>
  </ds:schemaRefs>
</ds:datastoreItem>
</file>

<file path=customXml/itemProps2.xml><?xml version="1.0" encoding="utf-8"?>
<ds:datastoreItem xmlns:ds="http://schemas.openxmlformats.org/officeDocument/2006/customXml" ds:itemID="{3D17E2CE-5413-4F61-B784-64C4BEE8B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C5CC1B-A1A8-488F-B669-94CB2A587A66}">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fd32c9f7-8932-4d07-b49b-91c8a1e26893"/>
    <ds:schemaRef ds:uri="http://purl.org/dc/terms/"/>
    <ds:schemaRef ds:uri="96f7774a-1fa4-49d3-a956-75b9c85e9b4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袴田 一仁</cp:lastModifiedBy>
  <dcterms:created xsi:type="dcterms:W3CDTF">2024-12-19T01:37:39Z</dcterms:created>
  <dcterms:modified xsi:type="dcterms:W3CDTF">2025-02-06T02:18:00Z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