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svjoho.town.oirase.aomori.jp\JH_Public\JH06_地域整備課\【下水道】\12.沼尾→保土沢\決算統計\R5年度決算統計（R6報告）\20250123_【県市町村課2月5日（水）17時〆】公営企業に係る経営比較分析表（令和5年度決算）の分析等について（依頼）\"/>
    </mc:Choice>
  </mc:AlternateContent>
  <xr:revisionPtr revIDLastSave="0" documentId="13_ncr:1_{E11A9F30-3C6C-4270-912F-04C17A8AD721}" xr6:coauthVersionLast="47" xr6:coauthVersionMax="47" xr10:uidLastSave="{00000000-0000-0000-0000-000000000000}"/>
  <workbookProtection workbookAlgorithmName="SHA-512" workbookHashValue="F23c6+NpCsi2mGFKKCLwnQhqr4P7niAxNS8Ljx47DKA7QodQLGrYTAU1jVSUQRduuPm1tvSHMJOL0XH6yKudJQ==" workbookSaltValue="nWXR7NtCDJ6WOQWrgIiRIQ==" workbookSpinCount="100000" lockStructure="1"/>
  <bookViews>
    <workbookView xWindow="-120" yWindow="-120" windowWidth="20730" windowHeight="110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I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<sst xmlns="http://schemas.openxmlformats.org/spreadsheetml/2006/main" count="236" uniqueCount="120">
  <si>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</si>
  <si>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</si>
  <si>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</si>
  <si>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</si>
  <si>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</si>
  <si>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</si>
  <si>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</si>
  <si>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</si>
  <si>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</si>
  <si>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</si>
  <si>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</si>
  <si>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</si>
  <si>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</si>
  <si>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</si>
  <si>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</si>
  <si>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</si>
  <si>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</si>
  <si>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</si>
  <si>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</si>
  <si>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</si>
  <si>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</si>
  <si>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</si>
  <si>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</si>
  <si>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</si>
  <si>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</si>
  <si>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</si>
  <si>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</si>
  <si>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</si>
  <si>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</si>
  <si>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</si>
  <si>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</si>
  <si>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</si>
  <si>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</si>
  <si>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</si>
  <si>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</si>
  <si>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</si>
  <si>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</si>
  <si>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</si>
  <si>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</si>
  <si>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</si>
  <si>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</si>
  <si>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</si>
  <si>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</si>
  <si>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</si>
  <si>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</si>
  <si>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</si>
  <si>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</si>
  <si>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</si>
  <si>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</si>
  <si>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</si>
  <si>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</si>
  <si>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</si>
  <si>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</si>
  <si>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</si>
  <si>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</si>
  <si>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</si>
  <si>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</si>
  <si>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</si>
  <si>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</si>
  <si>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</si>
  <si>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</si>
  <si>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</si>
  <si>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</si>
  <si>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</si>
  <si>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</si>
  <si>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</si>
  <si>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</si>
  <si>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</si>
  <si>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</si>
  <si>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</si>
  <si>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</si>
  <si>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</si>
  <si>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</si>
  <si>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</si>
  <si>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</si>
  <si>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</si>
  <si>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</si>
  <si>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</si>
  <si>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</si>
  <si>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</si>
  <si>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</si>
  <si>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</si>
  <si>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</si>
  <si>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</si>
  <si>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</si>
  <si>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</si>
  <si>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</si>
  <si>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</si>
  <si>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</si>
  <si>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</si>
  <si>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</si>
  <si>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</si>
  <si>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</si>
  <si>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</si>
  <si>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</si>
  <si>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</si>
  <si>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</si>
  <si>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</si>
  <si>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おいらせ町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</si>
  <si>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</si>
  <si>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</si>
  <si>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</si>
  <si>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</si>
  <si>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</si>
  <si>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</si>
  <si>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</si>
  <si>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</si>
  <si>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</si>
  <si>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</si>
  <si>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</si>
  <si>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</si>
  <si>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</si>
  <si>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</si>
  <si>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</si>
  <si>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</si>
  <si>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</si>
  <si>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</si>
  <si>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・収益的収支比率は、令和５年度に下水道使用料の増額を行ったことにより、改善傾向となったが70％にも達しておらず、依然として自立運営の水準には達していない。
・企業債残高対事業規模比率は、類似団体平均値より低く推移している。令和５年度の下水道使用料の増額により若干改善している。
・経費回収率は、類似団体平均値より低く推移していたが、令和５年度の下水道使用料の増額によって改善はみられるものの、未だ低い水準である。
・汚水処理原価は、類似団体平均値以上で推移してきたが、令和５年度の下水道使用料の増額により若干改善している。
・施設利用率は、類似団体平均値より高く推移してきているが、晴天時一日平均処理水量は減少傾向にあり、高齢化・人口減少などが原因と思われる。
・水洗化率は、計画区域の水洗化は完了している。</t>
    <phoneticPr fontId="4"/>
  </si>
  <si>
    <t>・供用開始後約２０年を経過しており、処理施設・管きょ施設の老朽化はそれほど進んでいないが、機能強化対策工事を実施するなど、必要な対策を講じている。今後は、維持管理適正化計画を策定し、施設の計画的な更新等を行う。</t>
    <phoneticPr fontId="4"/>
  </si>
  <si>
    <t>・収入面では、令和５年度の下水道使用料の増額により、経費回収率は大きく改善しているものの、自立運営の水準には達していない。
・支出面では、企業債残高は改善傾向ではあるが、依然として高い水準である。施設の更新等における経費削減に努める必要がある。
・下水道使用料の改定、施設利用率・処理能力を勘案しながら、利用者の新規接続の検討、経営の改善努力を引き続き行い、持続可能な下水道事業運営のため、下水道使用料の改定による収入の増加を図りつつ、併せて支出の見直し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</si>
</sst>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3E8-A4D5-6927E007B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3-43E8-A4D5-6927E007B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57.4</c:v>
                </c:pt>
                <c:pt idx="1">
                  <c:v>66.86</c:v>
                </c:pt>
                <c:pt idx="2">
                  <c:v>65.72</c:v>
                </c:pt>
                <c:pt idx="3">
                  <c:v>64.239999999999995</c:v>
                </c:pt>
                <c:pt idx="4">
                  <c:v>62.64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6-461F-93D8-4F23D487E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6-461F-93D8-4F23D487E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3-435E-84AD-6E68C7C9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3-435E-84AD-6E68C7C9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61.02</c:v>
                </c:pt>
                <c:pt idx="1">
                  <c:v>58.34</c:v>
                </c:pt>
                <c:pt idx="2">
                  <c:v>56.31</c:v>
                </c:pt>
                <c:pt idx="3">
                  <c:v>64.14</c:v>
                </c:pt>
                <c:pt idx="4">
                  <c:v>69.56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4-4654-A07A-AE2ACF225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4-4654-A07A-AE2ACF225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F-41F0-8C78-C6A7F11B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F-41F0-8C78-C6A7F11B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2-4AEC-8E5F-7A93EF576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2-4AEC-8E5F-7A93EF576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A-4244-B474-D40A1081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A-4244-B474-D40A1081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2-4351-9E8A-CBF798C4D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2-4351-9E8A-CBF798C4D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762.4</c:v>
                </c:pt>
                <c:pt idx="1">
                  <c:v>787.14</c:v>
                </c:pt>
                <c:pt idx="2">
                  <c:v>748.94</c:v>
                </c:pt>
                <c:pt idx="3">
                  <c:v>773.91</c:v>
                </c:pt>
                <c:pt idx="4">
                  <c:v>566.46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6-4D0B-AF21-977C6074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6-4D0B-AF21-977C6074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52.47</c:v>
                </c:pt>
                <c:pt idx="1">
                  <c:v>49.35</c:v>
                </c:pt>
                <c:pt idx="2">
                  <c:v>51.21</c:v>
                </c:pt>
                <c:pt idx="3">
                  <c:v>44.14</c:v>
                </c:pt>
                <c:pt idx="4">
                  <c:v>65.150000000000006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7-48A8-A5E3-833A3D8A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7-48A8-A5E3-833A3D8A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273.62</c:v>
                </c:pt>
                <c:pt idx="1">
                  <c:v>293.45</c:v>
                </c:pt>
                <c:pt idx="2">
                  <c:v>282.94</c:v>
                </c:pt>
                <c:pt idx="3">
                  <c:v>331.16</c:v>
                </c:pt>
                <c:pt idx="4">
                  <c:v>276.45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1F4-A24D-8FD933B89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1-41F4-A24D-8FD933B89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P6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青森県　おいらせ町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25148</v>
      </c>
      <c r="AM8" s="36"/>
      <c r="AN8" s="36"/>
      <c r="AO8" s="36"/>
      <c r="AP8" s="36"/>
      <c r="AQ8" s="36"/>
      <c r="AR8" s="36"/>
      <c r="AS8" s="36"/>
      <c r="AT8" s="37">
        <f>データ!T6</f>
        <v>71.959999999999994</v>
      </c>
      <c r="AU8" s="37"/>
      <c r="AV8" s="37"/>
      <c r="AW8" s="37"/>
      <c r="AX8" s="37"/>
      <c r="AY8" s="37"/>
      <c r="AZ8" s="37"/>
      <c r="BA8" s="37"/>
      <c r="BB8" s="37">
        <f>データ!U6</f>
        <v>349.47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13</v>
      </c>
      <c r="Q10" s="37"/>
      <c r="R10" s="37"/>
      <c r="S10" s="37"/>
      <c r="T10" s="37"/>
      <c r="U10" s="37"/>
      <c r="V10" s="37"/>
      <c r="W10" s="37">
        <f>データ!Q6</f>
        <v>95.39</v>
      </c>
      <c r="X10" s="37"/>
      <c r="Y10" s="37"/>
      <c r="Z10" s="37"/>
      <c r="AA10" s="37"/>
      <c r="AB10" s="37"/>
      <c r="AC10" s="37"/>
      <c r="AD10" s="36">
        <f>データ!R6</f>
        <v>3655</v>
      </c>
      <c r="AE10" s="36"/>
      <c r="AF10" s="36"/>
      <c r="AG10" s="36"/>
      <c r="AH10" s="36"/>
      <c r="AI10" s="36"/>
      <c r="AJ10" s="36"/>
      <c r="AK10" s="2"/>
      <c r="AL10" s="36">
        <f>データ!V6</f>
        <v>3250</v>
      </c>
      <c r="AM10" s="36"/>
      <c r="AN10" s="36"/>
      <c r="AO10" s="36"/>
      <c r="AP10" s="36"/>
      <c r="AQ10" s="36"/>
      <c r="AR10" s="36"/>
      <c r="AS10" s="36"/>
      <c r="AT10" s="37">
        <f>データ!W6</f>
        <v>1.83</v>
      </c>
      <c r="AU10" s="37"/>
      <c r="AV10" s="37"/>
      <c r="AW10" s="37"/>
      <c r="AX10" s="37"/>
      <c r="AY10" s="37"/>
      <c r="AZ10" s="37"/>
      <c r="BA10" s="37"/>
      <c r="BB10" s="37">
        <f>データ!X6</f>
        <v>1775.96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ep7JQbBP83hdJ8XJ8U9t2ExK30ILz+i+UFfHWSPewp7J2PdXs5lmvrMDosKC6orWGL4VQcws9iBtyTFxjnu+DQ==" saltValue="XNTvEbhRk5sCRIF6QTRl3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topLeftCell="BB1" workbookViewId="0">
      <selection activeCell="BJ7" sqref="BJ7"/>
    </sheetView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24121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青森県　おいらせ町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13</v>
      </c>
      <c r="Q6" s="20">
        <f t="shared" si="3"/>
        <v>95.39</v>
      </c>
      <c r="R6" s="20">
        <f t="shared" si="3"/>
        <v>3655</v>
      </c>
      <c r="S6" s="20">
        <f t="shared" si="3"/>
        <v>25148</v>
      </c>
      <c r="T6" s="20">
        <f t="shared" si="3"/>
        <v>71.959999999999994</v>
      </c>
      <c r="U6" s="20">
        <f t="shared" si="3"/>
        <v>349.47</v>
      </c>
      <c r="V6" s="20">
        <f t="shared" si="3"/>
        <v>3250</v>
      </c>
      <c r="W6" s="20">
        <f t="shared" si="3"/>
        <v>1.83</v>
      </c>
      <c r="X6" s="20">
        <f t="shared" si="3"/>
        <v>1775.96</v>
      </c>
      <c r="Y6" s="21">
        <f>IF(Y7="",NA(),Y7)</f>
        <v>61.02</v>
      </c>
      <c r="Z6" s="21">
        <f t="shared" ref="Z6:AH6" si="4">IF(Z7="",NA(),Z7)</f>
        <v>58.34</v>
      </c>
      <c r="AA6" s="21">
        <f t="shared" si="4"/>
        <v>56.31</v>
      </c>
      <c r="AB6" s="21">
        <f t="shared" si="4"/>
        <v>64.14</v>
      </c>
      <c r="AC6" s="21">
        <f t="shared" si="4"/>
        <v>69.56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762.4</v>
      </c>
      <c r="BG6" s="21">
        <f t="shared" ref="BG6:BO6" si="7">IF(BG7="",NA(),BG7)</f>
        <v>787.14</v>
      </c>
      <c r="BH6" s="21">
        <f t="shared" si="7"/>
        <v>748.94</v>
      </c>
      <c r="BI6" s="21">
        <f t="shared" si="7"/>
        <v>773.91</v>
      </c>
      <c r="BJ6" s="21">
        <f t="shared" si="7"/>
        <v>566.46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52.47</v>
      </c>
      <c r="BR6" s="21">
        <f t="shared" ref="BR6:BZ6" si="8">IF(BR7="",NA(),BR7)</f>
        <v>49.35</v>
      </c>
      <c r="BS6" s="21">
        <f t="shared" si="8"/>
        <v>51.21</v>
      </c>
      <c r="BT6" s="21">
        <f t="shared" si="8"/>
        <v>44.14</v>
      </c>
      <c r="BU6" s="21">
        <f t="shared" si="8"/>
        <v>65.150000000000006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273.62</v>
      </c>
      <c r="CC6" s="21">
        <f t="shared" ref="CC6:CK6" si="9">IF(CC7="",NA(),CC7)</f>
        <v>293.45</v>
      </c>
      <c r="CD6" s="21">
        <f t="shared" si="9"/>
        <v>282.94</v>
      </c>
      <c r="CE6" s="21">
        <f t="shared" si="9"/>
        <v>331.16</v>
      </c>
      <c r="CF6" s="21">
        <f t="shared" si="9"/>
        <v>276.45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57.4</v>
      </c>
      <c r="CN6" s="21">
        <f t="shared" ref="CN6:CV6" si="10">IF(CN7="",NA(),CN7)</f>
        <v>66.86</v>
      </c>
      <c r="CO6" s="21">
        <f t="shared" si="10"/>
        <v>65.72</v>
      </c>
      <c r="CP6" s="21">
        <f t="shared" si="10"/>
        <v>64.239999999999995</v>
      </c>
      <c r="CQ6" s="21">
        <f t="shared" si="10"/>
        <v>62.64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24121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13</v>
      </c>
      <c r="Q7" s="24">
        <v>95.39</v>
      </c>
      <c r="R7" s="24">
        <v>3655</v>
      </c>
      <c r="S7" s="24">
        <v>25148</v>
      </c>
      <c r="T7" s="24">
        <v>71.959999999999994</v>
      </c>
      <c r="U7" s="24">
        <v>349.47</v>
      </c>
      <c r="V7" s="24">
        <v>3250</v>
      </c>
      <c r="W7" s="24">
        <v>1.83</v>
      </c>
      <c r="X7" s="24">
        <v>1775.96</v>
      </c>
      <c r="Y7" s="24">
        <v>61.02</v>
      </c>
      <c r="Z7" s="24">
        <v>58.34</v>
      </c>
      <c r="AA7" s="24">
        <v>56.31</v>
      </c>
      <c r="AB7" s="24">
        <v>64.14</v>
      </c>
      <c r="AC7" s="24">
        <v>69.56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762.4</v>
      </c>
      <c r="BG7" s="24">
        <v>787.14</v>
      </c>
      <c r="BH7" s="24">
        <v>748.94</v>
      </c>
      <c r="BI7" s="24">
        <v>773.91</v>
      </c>
      <c r="BJ7" s="24">
        <v>566.46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52.47</v>
      </c>
      <c r="BR7" s="24">
        <v>49.35</v>
      </c>
      <c r="BS7" s="24">
        <v>51.21</v>
      </c>
      <c r="BT7" s="24">
        <v>44.14</v>
      </c>
      <c r="BU7" s="24">
        <v>65.150000000000006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273.62</v>
      </c>
      <c r="CC7" s="24">
        <v>293.45</v>
      </c>
      <c r="CD7" s="24">
        <v>282.94</v>
      </c>
      <c r="CE7" s="24">
        <v>331.16</v>
      </c>
      <c r="CF7" s="24">
        <v>276.45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57.4</v>
      </c>
      <c r="CN7" s="24">
        <v>66.86</v>
      </c>
      <c r="CO7" s="24">
        <v>65.72</v>
      </c>
      <c r="CP7" s="24">
        <v>64.239999999999995</v>
      </c>
      <c r="CQ7" s="24">
        <v>62.64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2EDF6-472F-47BA-9A04-1DA3303CC5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9D4E0-6345-4734-B25D-4EC4DFAFE701}">
  <ds:schemaRefs>
    <ds:schemaRef ds:uri="96f7774a-1fa4-49d3-a956-75b9c85e9b43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fd32c9f7-8932-4d07-b49b-91c8a1e26893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BD2E10-49FC-4B87-920B-DD6E055D6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袴田 一仁</cp:lastModifiedBy>
  <dcterms:created xsi:type="dcterms:W3CDTF">2024-12-19T01:42:03Z</dcterms:created>
  <dcterms:modified xsi:type="dcterms:W3CDTF">2025-02-06T02:17:27Z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