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大間町共有\07 生活整備課\02 下水道係\7.その他・庶務に関すること\各種調査\R6\市町村課 理財G\公営企業に係る経営比較分析表（令和5年度決算）の分析等について\新様式\"/>
    </mc:Choice>
  </mc:AlternateContent>
  <workbookProtection workbookAlgorithmName="SHA-512" workbookHashValue="hk1uuytErnKXHjbAgkOuUTM0aXbFlxL1Gq7EDAZOCFanYYymopfHvqHv6S0dRIKcZIFmH9rj1ozwi3jfjj211A==" workbookSaltValue="aqL3lldICZVZdA4oY8o83A==" workbookSpinCount="100000" lockStructure="1"/>
  <bookViews>
    <workbookView xWindow="0" yWindow="0" windowWidth="19560" windowHeight="82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<sst xmlns="http://schemas.openxmlformats.org/spreadsheetml/2006/main" count="236" uniqueCount="121">
  <si>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</si>
  <si>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</si>
  <si>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</si>
  <si>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</si>
  <si>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</si>
  <si>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</si>
  <si>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</si>
  <si>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</si>
  <si>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</si>
  <si>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</si>
  <si>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</si>
  <si>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</si>
  <si>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</si>
  <si>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</si>
  <si>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</si>
  <si>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</si>
  <si>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</si>
  <si>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</si>
  <si>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</si>
  <si>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</si>
  <si>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</si>
  <si>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</si>
  <si>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</si>
  <si>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</si>
  <si>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</si>
  <si>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</si>
  <si>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</si>
  <si>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</si>
  <si>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</si>
  <si>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</si>
  <si>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</si>
  <si>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</si>
  <si>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</si>
  <si>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</si>
  <si>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</si>
  <si>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</si>
  <si>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</si>
  <si>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</si>
  <si>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</si>
  <si>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</si>
  <si>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</si>
  <si>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</si>
  <si>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</si>
  <si>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</si>
  <si>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</si>
  <si>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</si>
  <si>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</si>
  <si>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</si>
  <si>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</si>
  <si>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</si>
  <si>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</si>
  <si>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</si>
  <si>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</si>
  <si>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</si>
  <si>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</si>
  <si>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</si>
  <si>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</si>
  <si>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</si>
  <si>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</si>
  <si>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</si>
  <si>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</si>
  <si>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</si>
  <si>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</si>
  <si>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</si>
  <si>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</si>
  <si>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</si>
  <si>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</si>
  <si>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</si>
  <si>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</si>
  <si>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</si>
  <si>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</si>
  <si>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</si>
  <si>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</si>
  <si>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</si>
  <si>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</si>
  <si>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</si>
  <si>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</si>
  <si>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</si>
  <si>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</si>
  <si>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</si>
  <si>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</si>
  <si>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</si>
  <si>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</si>
  <si>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</si>
  <si>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</si>
  <si>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</si>
  <si>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</si>
  <si>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</si>
  <si>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</si>
  <si>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</si>
  <si>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</si>
  <si>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</si>
  <si>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</si>
  <si>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</si>
  <si>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</si>
  <si>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</si>
  <si>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</si>
  <si>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</si>
  <si>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</si>
  <si>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</si>
  <si>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</si>
  <si>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</si>
  <si>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</si>
  <si>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</si>
  <si>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</si>
  <si>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</si>
  <si>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</si>
  <si>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</si>
  <si>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</si>
  <si>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</si>
  <si>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</si>
  <si>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</si>
  <si>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</si>
  <si>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</si>
  <si>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</si>
  <si>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</si>
  <si>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</si>
  <si>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</si>
  <si>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浄化センター(処理場）については、供用開始から19年が経過しており、現在、ｽﾄｯｸﾏﾈｼﾞﾒﾝﾄ実施計画に基づき、順次、改築を実施し、施設の延命化を図っていきます。　　　　　　　　　　　　　　　　
町内のﾏﾝﾎｰﾙﾎﾟﾝﾌﾟ場においては、制御盤内の無線機器の規格が変わり、既設通報装置のﾒﾝﾃﾅﾝｽができなくなるため、令和元年度より更新工事を実施しています。                                      又、下水道管路施設等の点検（老朽化）については、面整備済みのｴﾘｱを分割し、点検計画を策定のうえｴﾘｱ毎に定期的な点検作業と、状況に応じた修繕を実施するものです。</t>
    <rPh sb="53" eb="54">
      <t>モト</t>
    </rPh>
    <rPh sb="57" eb="59">
      <t>ジュンジ</t>
    </rPh>
    <rPh sb="60" eb="62">
      <t>カイチク</t>
    </rPh>
    <rPh sb="63" eb="65">
      <t>ジッシ</t>
    </rPh>
    <rPh sb="74" eb="75">
      <t>ハカ</t>
    </rPh>
    <phoneticPr fontId="4"/>
  </si>
  <si>
    <t>表から分析すると、収益的収支比率、経費回収率、施設利用率は、いずれも該当値が数％上がっているが、類似団体の平均と比較すると良い数値とは言えない状況です。　　　
主な原因として、下水道への接続率の低さや下水道使用料の未納及び施設の維持管理費がかさむ状況が挙げられます。　　　　　　　
特定環境保全公共下水道事業は、公共下水道に比べて規模が小さく、事業の性格上、独立採算によることが困難な事業であり、一般会計繰入金により収入不足を補填しています。又、下水道施設は将来的には更新改築が必要となり、多額の財政負担が見込まれています。大間町の下水道事業の経営健全化・効率的に向けた今後の取組として、汚水処理計画の見直し、収納率の向上及び使用料水準の適正化、維持管理の最適化を目指して取り組んでいく必要があります。</t>
    <phoneticPr fontId="4"/>
  </si>
  <si>
    <t>①収益的収支比率　　　　　　　　　　　　　　　　　　　　これまで50％台で推移していましたが、今年度は51％を超えることができました。今後、地方債の償還が進むことでさらなる改善が見込まれます。　　　
④企業債残高対事業規模比率　　　　　　　　　　　企業債の償還金を一般会計からの繰入金で賄っているため、数値は0となっています。　　　　　　　　　
⑤経費回収率　　　　　　　　　　　　　　　　　　　施設の耐用年数経過により修繕等の維持管理費が増加し、使用料の収入のみでは賄えない状況となっています。　　　　　　　　　　　　　
⑥汚水処理原価　　　　　　　　　　　　　　　　　　汚水処理費に係る医薬剤の高騰や施設の更新等もあり、その影響で汚水処理原価も上昇しています。　　　　　　　　　　　　　　　　
⑦施設使用率　　　　　　　　　　　　　　　　　　　　　流入汚水量が少なく、施設利用率は24.40％となっています。　　　　　　　　　　　　　　　　　　　　　
⑧水洗化率　　　　　　　　　　　　　　　　　　　　水洗化率（接続率）は、47.54％と微増していますが、低い水準となっています。</t>
    <rPh sb="47" eb="50">
      <t>コンネンド</t>
    </rPh>
    <rPh sb="55" eb="56">
      <t>コ</t>
    </rPh>
    <rPh sb="201" eb="203">
      <t>タイヨウ</t>
    </rPh>
    <rPh sb="471" eb="473">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</si>
</sst>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45-4615-87AA-A20FA2D35D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345-4615-87AA-A20FA2D35D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21.95</c:v>
                </c:pt>
                <c:pt idx="1">
                  <c:v>23.2</c:v>
                </c:pt>
                <c:pt idx="2">
                  <c:v>24.05</c:v>
                </c:pt>
                <c:pt idx="3">
                  <c:v>24.8</c:v>
                </c:pt>
                <c:pt idx="4">
                  <c:v>24.4</c:v>
                </c:pt>
              </c:numCache>
            </c:numRef>
          </c:val>
          <c:extLst>
            <c:ext xmlns:c16="http://schemas.microsoft.com/office/drawing/2014/chart" uri="{C3380CC4-5D6E-409C-BE32-E72D297353CC}">
              <c16:uniqueId val="{00000000-A71E-4998-8884-F145A32570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71E-4998-8884-F145A32570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44.7</c:v>
                </c:pt>
                <c:pt idx="1">
                  <c:v>45.71</c:v>
                </c:pt>
                <c:pt idx="2">
                  <c:v>46.76</c:v>
                </c:pt>
                <c:pt idx="3">
                  <c:v>46.75</c:v>
                </c:pt>
                <c:pt idx="4">
                  <c:v>47.54</c:v>
                </c:pt>
              </c:numCache>
            </c:numRef>
          </c:val>
          <c:extLst>
            <c:ext xmlns:c16="http://schemas.microsoft.com/office/drawing/2014/chart" uri="{C3380CC4-5D6E-409C-BE32-E72D297353CC}">
              <c16:uniqueId val="{00000000-3996-47E2-A27F-094B20F151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996-47E2-A27F-094B20F151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50.53</c:v>
                </c:pt>
                <c:pt idx="1">
                  <c:v>49.93</c:v>
                </c:pt>
                <c:pt idx="2">
                  <c:v>47.99</c:v>
                </c:pt>
                <c:pt idx="3">
                  <c:v>47.47</c:v>
                </c:pt>
                <c:pt idx="4">
                  <c:v>51.94</c:v>
                </c:pt>
              </c:numCache>
            </c:numRef>
          </c:val>
          <c:extLst>
            <c:ext xmlns:c16="http://schemas.microsoft.com/office/drawing/2014/chart" uri="{C3380CC4-5D6E-409C-BE32-E72D297353CC}">
              <c16:uniqueId val="{00000000-A641-4024-AE0F-01DED29A3D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1-4024-AE0F-01DED29A3D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E-4A9B-B048-9B9EB7B800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E-4A9B-B048-9B9EB7B800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9-4718-B816-35691DD2EA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9-4718-B816-35691DD2EA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C7-47EB-924D-04A578C82E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C7-47EB-924D-04A578C82E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B-4321-B376-80290A6B15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B-4321-B376-80290A6B15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7-4B11-B344-0016BF83E1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4B7-4B11-B344-0016BF83E1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18.11</c:v>
                </c:pt>
                <c:pt idx="1">
                  <c:v>17.77</c:v>
                </c:pt>
                <c:pt idx="2">
                  <c:v>18.12</c:v>
                </c:pt>
                <c:pt idx="3">
                  <c:v>17.22</c:v>
                </c:pt>
                <c:pt idx="4">
                  <c:v>16.21</c:v>
                </c:pt>
              </c:numCache>
            </c:numRef>
          </c:val>
          <c:extLst>
            <c:ext xmlns:c16="http://schemas.microsoft.com/office/drawing/2014/chart" uri="{C3380CC4-5D6E-409C-BE32-E72D297353CC}">
              <c16:uniqueId val="{00000000-D581-4972-8C2E-830BA60C84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581-4972-8C2E-830BA60C84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737.49</c:v>
                </c:pt>
                <c:pt idx="1">
                  <c:v>763.45</c:v>
                </c:pt>
                <c:pt idx="2">
                  <c:v>763.79</c:v>
                </c:pt>
                <c:pt idx="3">
                  <c:v>789.93</c:v>
                </c:pt>
                <c:pt idx="4">
                  <c:v>830.09</c:v>
                </c:pt>
              </c:numCache>
            </c:numRef>
          </c:val>
          <c:extLst>
            <c:ext xmlns:c16="http://schemas.microsoft.com/office/drawing/2014/chart" uri="{C3380CC4-5D6E-409C-BE32-E72D297353CC}">
              <c16:uniqueId val="{00000000-A572-417C-AE3E-246419A25F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572-417C-AE3E-246419A25F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大間町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4771</v>
      </c>
      <c r="AM8" s="36"/>
      <c r="AN8" s="36"/>
      <c r="AO8" s="36"/>
      <c r="AP8" s="36"/>
      <c r="AQ8" s="36"/>
      <c r="AR8" s="36"/>
      <c r="AS8" s="36"/>
      <c r="AT8" s="37">
        <f>データ!T6</f>
        <v>52.09</v>
      </c>
      <c r="AU8" s="37"/>
      <c r="AV8" s="37"/>
      <c r="AW8" s="37"/>
      <c r="AX8" s="37"/>
      <c r="AY8" s="37"/>
      <c r="AZ8" s="37"/>
      <c r="BA8" s="37"/>
      <c r="BB8" s="37">
        <f>データ!U6</f>
        <v>91.59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58.6</v>
      </c>
      <c r="Q10" s="37"/>
      <c r="R10" s="37"/>
      <c r="S10" s="37"/>
      <c r="T10" s="37"/>
      <c r="U10" s="37"/>
      <c r="V10" s="37"/>
      <c r="W10" s="37">
        <f>データ!Q6</f>
        <v>89.03</v>
      </c>
      <c r="X10" s="37"/>
      <c r="Y10" s="37"/>
      <c r="Z10" s="37"/>
      <c r="AA10" s="37"/>
      <c r="AB10" s="37"/>
      <c r="AC10" s="37"/>
      <c r="AD10" s="36">
        <f>データ!R6</f>
        <v>2640</v>
      </c>
      <c r="AE10" s="36"/>
      <c r="AF10" s="36"/>
      <c r="AG10" s="36"/>
      <c r="AH10" s="36"/>
      <c r="AI10" s="36"/>
      <c r="AJ10" s="36"/>
      <c r="AK10" s="2"/>
      <c r="AL10" s="36">
        <f>データ!V6</f>
        <v>2739</v>
      </c>
      <c r="AM10" s="36"/>
      <c r="AN10" s="36"/>
      <c r="AO10" s="36"/>
      <c r="AP10" s="36"/>
      <c r="AQ10" s="36"/>
      <c r="AR10" s="36"/>
      <c r="AS10" s="36"/>
      <c r="AT10" s="37">
        <f>データ!W6</f>
        <v>1.05</v>
      </c>
      <c r="AU10" s="37"/>
      <c r="AV10" s="37"/>
      <c r="AW10" s="37"/>
      <c r="AX10" s="37"/>
      <c r="AY10" s="37"/>
      <c r="AZ10" s="37"/>
      <c r="BA10" s="37"/>
      <c r="BB10" s="37">
        <f>データ!X6</f>
        <v>2608.5700000000002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BWd/Ggwc3VVnF7GdaFIk5EEMDXMKZstFcFpil34BhytZQtM7BWeuQB2t9aVPjtCxqgD9but+ePTEzYY5QvtfuA==" saltValue="GQh/zRr0/KWEepjQail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24236</v>
      </c>
      <c r="D6" s="19">
        <f t="shared" si="3"/>
        <v>47</v>
      </c>
      <c r="E6" s="19">
        <f t="shared" si="3"/>
        <v>17</v>
      </c>
      <c r="F6" s="19">
        <f t="shared" si="3"/>
        <v>4</v>
      </c>
      <c r="G6" s="19">
        <f t="shared" si="3"/>
        <v>0</v>
      </c>
      <c r="H6" s="19" t="str">
        <f t="shared" si="3"/>
        <v>青森県　大間町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58.6</v>
      </c>
      <c r="Q6" s="20">
        <f t="shared" si="3"/>
        <v>89.03</v>
      </c>
      <c r="R6" s="20">
        <f t="shared" si="3"/>
        <v>2640</v>
      </c>
      <c r="S6" s="20">
        <f t="shared" si="3"/>
        <v>4771</v>
      </c>
      <c r="T6" s="20">
        <f t="shared" si="3"/>
        <v>52.09</v>
      </c>
      <c r="U6" s="20">
        <f t="shared" si="3"/>
        <v>91.59</v>
      </c>
      <c r="V6" s="20">
        <f t="shared" si="3"/>
        <v>2739</v>
      </c>
      <c r="W6" s="20">
        <f t="shared" si="3"/>
        <v>1.05</v>
      </c>
      <c r="X6" s="20">
        <f t="shared" si="3"/>
        <v>2608.5700000000002</v>
      </c>
      <c r="Y6" s="21">
        <f>IF(Y7="",NA(),Y7)</f>
        <v>50.53</v>
      </c>
      <c r="Z6" s="21">
        <f t="shared" ref="Z6:AH6" si="4">IF(Z7="",NA(),Z7)</f>
        <v>49.93</v>
      </c>
      <c r="AA6" s="21">
        <f t="shared" si="4"/>
        <v>47.99</v>
      </c>
      <c r="AB6" s="21">
        <f t="shared" si="4"/>
        <v>47.47</v>
      </c>
      <c r="AC6" s="21">
        <f t="shared" si="4"/>
        <v>51.94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18.11</v>
      </c>
      <c r="BR6" s="21">
        <f t="shared" ref="BR6:BZ6" si="8">IF(BR7="",NA(),BR7)</f>
        <v>17.77</v>
      </c>
      <c r="BS6" s="21">
        <f t="shared" si="8"/>
        <v>18.12</v>
      </c>
      <c r="BT6" s="21">
        <f t="shared" si="8"/>
        <v>17.22</v>
      </c>
      <c r="BU6" s="21">
        <f t="shared" si="8"/>
        <v>16.21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737.49</v>
      </c>
      <c r="CC6" s="21">
        <f t="shared" ref="CC6:CK6" si="9">IF(CC7="",NA(),CC7)</f>
        <v>763.45</v>
      </c>
      <c r="CD6" s="21">
        <f t="shared" si="9"/>
        <v>763.79</v>
      </c>
      <c r="CE6" s="21">
        <f t="shared" si="9"/>
        <v>789.93</v>
      </c>
      <c r="CF6" s="21">
        <f t="shared" si="9"/>
        <v>830.09</v>
      </c>
      <c r="CG6" s="21">
        <f t="shared" si="9"/>
        <v>228.47</v>
      </c>
      <c r="CH6" s="21">
        <f t="shared" si="9"/>
        <v>224.88</v>
      </c>
      <c r="CI6" s="21">
        <f t="shared" si="9"/>
        <v>228.64</v>
      </c>
      <c r="CJ6" s="21">
        <f t="shared" si="9"/>
        <v>239.46</v>
      </c>
      <c r="CK6" s="21">
        <f t="shared" si="9"/>
        <v>233.15</v>
      </c>
      <c r="CL6" s="20" t="str">
        <f>IF(CL7="","",IF(CL7="-","【-】","【"&amp;SUBSTITUTE(TEXT(CL7,"#,##0.00"),"-","△")&amp;"】"))</f>
        <v>【215.73】</v>
      </c>
      <c r="CM6" s="21">
        <f>IF(CM7="",NA(),CM7)</f>
        <v>21.95</v>
      </c>
      <c r="CN6" s="21">
        <f t="shared" ref="CN6:CV6" si="10">IF(CN7="",NA(),CN7)</f>
        <v>23.2</v>
      </c>
      <c r="CO6" s="21">
        <f t="shared" si="10"/>
        <v>24.05</v>
      </c>
      <c r="CP6" s="21">
        <f t="shared" si="10"/>
        <v>24.8</v>
      </c>
      <c r="CQ6" s="21">
        <f t="shared" si="10"/>
        <v>24.4</v>
      </c>
      <c r="CR6" s="21">
        <f t="shared" si="10"/>
        <v>42.47</v>
      </c>
      <c r="CS6" s="21">
        <f t="shared" si="10"/>
        <v>42.4</v>
      </c>
      <c r="CT6" s="21">
        <f t="shared" si="10"/>
        <v>42.28</v>
      </c>
      <c r="CU6" s="21">
        <f t="shared" si="10"/>
        <v>41.06</v>
      </c>
      <c r="CV6" s="21">
        <f t="shared" si="10"/>
        <v>42.09</v>
      </c>
      <c r="CW6" s="20" t="str">
        <f>IF(CW7="","",IF(CW7="-","【-】","【"&amp;SUBSTITUTE(TEXT(CW7,"#,##0.00"),"-","△")&amp;"】"))</f>
        <v>【43.28】</v>
      </c>
      <c r="CX6" s="21">
        <f>IF(CX7="",NA(),CX7)</f>
        <v>44.7</v>
      </c>
      <c r="CY6" s="21">
        <f t="shared" ref="CY6:DG6" si="11">IF(CY7="",NA(),CY7)</f>
        <v>45.71</v>
      </c>
      <c r="CZ6" s="21">
        <f t="shared" si="11"/>
        <v>46.76</v>
      </c>
      <c r="DA6" s="21">
        <f t="shared" si="11"/>
        <v>46.75</v>
      </c>
      <c r="DB6" s="21">
        <f t="shared" si="11"/>
        <v>47.54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24236</v>
      </c>
      <c r="D7" s="23">
        <v>47</v>
      </c>
      <c r="E7" s="23">
        <v>17</v>
      </c>
      <c r="F7" s="23">
        <v>4</v>
      </c>
      <c r="G7" s="23">
        <v>0</v>
      </c>
      <c r="H7" s="23" t="s">
        <v>98</v>
      </c>
      <c r="I7" s="23" t="s">
        <v>99</v>
      </c>
      <c r="J7" s="23" t="s">
        <v>100</v>
      </c>
      <c r="K7" s="23" t="s">
        <v>101</v>
      </c>
      <c r="L7" s="23" t="s">
        <v>102</v>
      </c>
      <c r="M7" s="23" t="s">
        <v>103</v>
      </c>
      <c r="N7" s="24" t="s">
        <v>104</v>
      </c>
      <c r="O7" s="24" t="s">
        <v>105</v>
      </c>
      <c r="P7" s="24">
        <v>58.6</v>
      </c>
      <c r="Q7" s="24">
        <v>89.03</v>
      </c>
      <c r="R7" s="24">
        <v>2640</v>
      </c>
      <c r="S7" s="24">
        <v>4771</v>
      </c>
      <c r="T7" s="24">
        <v>52.09</v>
      </c>
      <c r="U7" s="24">
        <v>91.59</v>
      </c>
      <c r="V7" s="24">
        <v>2739</v>
      </c>
      <c r="W7" s="24">
        <v>1.05</v>
      </c>
      <c r="X7" s="24">
        <v>2608.5700000000002</v>
      </c>
      <c r="Y7" s="24">
        <v>50.53</v>
      </c>
      <c r="Z7" s="24">
        <v>49.93</v>
      </c>
      <c r="AA7" s="24">
        <v>47.99</v>
      </c>
      <c r="AB7" s="24">
        <v>47.47</v>
      </c>
      <c r="AC7" s="24">
        <v>51.94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18.11</v>
      </c>
      <c r="BR7" s="24">
        <v>17.77</v>
      </c>
      <c r="BS7" s="24">
        <v>18.12</v>
      </c>
      <c r="BT7" s="24">
        <v>17.22</v>
      </c>
      <c r="BU7" s="24">
        <v>16.21</v>
      </c>
      <c r="BV7" s="24">
        <v>71.84</v>
      </c>
      <c r="BW7" s="24">
        <v>73.36</v>
      </c>
      <c r="BX7" s="24">
        <v>72.599999999999994</v>
      </c>
      <c r="BY7" s="24">
        <v>69.430000000000007</v>
      </c>
      <c r="BZ7" s="24">
        <v>70.709999999999994</v>
      </c>
      <c r="CA7" s="24">
        <v>75.33</v>
      </c>
      <c r="CB7" s="24">
        <v>737.49</v>
      </c>
      <c r="CC7" s="24">
        <v>763.45</v>
      </c>
      <c r="CD7" s="24">
        <v>763.79</v>
      </c>
      <c r="CE7" s="24">
        <v>789.93</v>
      </c>
      <c r="CF7" s="24">
        <v>830.09</v>
      </c>
      <c r="CG7" s="24">
        <v>228.47</v>
      </c>
      <c r="CH7" s="24">
        <v>224.88</v>
      </c>
      <c r="CI7" s="24">
        <v>228.64</v>
      </c>
      <c r="CJ7" s="24">
        <v>239.46</v>
      </c>
      <c r="CK7" s="24">
        <v>233.15</v>
      </c>
      <c r="CL7" s="24">
        <v>215.73</v>
      </c>
      <c r="CM7" s="24">
        <v>21.95</v>
      </c>
      <c r="CN7" s="24">
        <v>23.2</v>
      </c>
      <c r="CO7" s="24">
        <v>24.05</v>
      </c>
      <c r="CP7" s="24">
        <v>24.8</v>
      </c>
      <c r="CQ7" s="24">
        <v>24.4</v>
      </c>
      <c r="CR7" s="24">
        <v>42.47</v>
      </c>
      <c r="CS7" s="24">
        <v>42.4</v>
      </c>
      <c r="CT7" s="24">
        <v>42.28</v>
      </c>
      <c r="CU7" s="24">
        <v>41.06</v>
      </c>
      <c r="CV7" s="24">
        <v>42.09</v>
      </c>
      <c r="CW7" s="24">
        <v>43.28</v>
      </c>
      <c r="CX7" s="24">
        <v>44.7</v>
      </c>
      <c r="CY7" s="24">
        <v>45.71</v>
      </c>
      <c r="CZ7" s="24">
        <v>46.76</v>
      </c>
      <c r="DA7" s="24">
        <v>46.75</v>
      </c>
      <c r="DB7" s="24">
        <v>47.54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2025-01-24T07:30:12Z</dcterms:created>
  <dcterms:modified xsi:type="dcterms:W3CDTF">2025-02-17T23:36:03Z</dcterms:modified>
  <cp:category/>
</cp:coreProperties>
</file>