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2 簡水\33_風間浦村\"/>
    </mc:Choice>
  </mc:AlternateContent>
  <xr:revisionPtr revIDLastSave="0" documentId="13_ncr:1_{E62811A6-8409-4677-9A66-1DB8ACB8F228}" xr6:coauthVersionLast="47" xr6:coauthVersionMax="47" xr10:uidLastSave="{00000000-0000-0000-0000-000000000000}"/>
  <workbookProtection workbookAlgorithmName="SHA-512" workbookHashValue="VnDWgjWLruNMWM8B5IBDW058gAAOchrDjcCy3G335YAZPTtibvUQdqtRbsg41I/Pn394VRAjLaC6VuJcZZDBqA==" workbookSaltValue="NT6zrT8CzBZt7memiPXDMQ=="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O6" i="5"/>
  <c r="I10" i="4" s="1"/>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P10" i="4"/>
  <c r="B10" i="4"/>
  <c r="BB8" i="4"/>
  <c r="P8" i="4"/>
  <c r="I8" i="4"/>
</calcChain>
</file>

<file path=xl/sharedStrings.xml><?xml version="1.0" encoding="utf-8"?>
<sst xmlns="http://schemas.openxmlformats.org/spreadsheetml/2006/main" count="234" uniqueCount="117">
  <si>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</si>
  <si>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</si>
  <si>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</si>
  <si>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</si>
  <si>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</si>
  <si>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</si>
  <si>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</si>
  <si>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</si>
  <si>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</si>
  <si>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</si>
  <si>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</si>
  <si>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</si>
  <si>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</si>
  <si>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</si>
  <si>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</si>
  <si>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</si>
  <si>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</si>
  <si>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</si>
  <si>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</si>
  <si>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</si>
  <si>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</si>
  <si>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</si>
  <si>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</si>
  <si>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</si>
  <si>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</si>
  <si>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</si>
  <si>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</si>
  <si>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</si>
  <si>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</si>
  <si>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</si>
  <si>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</si>
  <si>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</si>
  <si>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</si>
  <si>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</si>
  <si>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</si>
  <si>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</si>
  <si>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</si>
  <si>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</si>
  <si>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</si>
  <si>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</si>
  <si>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</si>
  <si>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</si>
  <si>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</si>
  <si>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</si>
  <si>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</si>
  <si>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</si>
  <si>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</si>
  <si>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</si>
  <si>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</si>
  <si>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</si>
  <si>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</si>
  <si>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</si>
  <si>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</si>
  <si>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</si>
  <si>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</si>
  <si>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</si>
  <si>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</si>
  <si>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</si>
  <si>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</si>
  <si>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</si>
  <si>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</si>
  <si>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</si>
  <si>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</si>
  <si>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</si>
  <si>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</si>
  <si>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</si>
  <si>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</si>
  <si>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</si>
  <si>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</si>
  <si>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</si>
  <si>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</si>
  <si>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</si>
  <si>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</si>
  <si>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</si>
  <si>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</si>
  <si>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</si>
  <si>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</si>
  <si>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</si>
  <si>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</si>
  <si>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</si>
  <si>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</si>
  <si>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</si>
  <si>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</si>
  <si>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</si>
  <si>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</si>
  <si>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</si>
  <si>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</si>
  <si>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</si>
  <si>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</si>
  <si>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</si>
  <si>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</si>
  <si>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</si>
  <si>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</si>
  <si>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</si>
  <si>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</si>
  <si>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</si>
  <si>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</si>
  <si>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風間浦村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</si>
  <si>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</si>
  <si>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</si>
  <si>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</si>
  <si>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</si>
  <si>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</si>
  <si>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</si>
  <si>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</si>
  <si>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</si>
  <si>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</si>
  <si>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</si>
  <si>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</si>
  <si>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</si>
  <si>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</si>
  <si>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</si>
  <si>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</si>
  <si>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</si>
  <si>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過疎化や人口流出により、給水収益の低下や施設の老朽化等による維持管理費の増加が課題となっている。　　　　　　　　　　　　　　　　　　　　　</t>
    </r>
    <r>
      <rPr>
        <sz val="11"/>
        <color theme="0"/>
        <rFont val="ＭＳ ゴシック"/>
        <family val="3"/>
        <charset val="128"/>
      </rPr>
      <t>○</t>
    </r>
    <r>
      <rPr>
        <sz val="11"/>
        <color theme="1"/>
        <rFont val="ＭＳ ゴシック"/>
        <family val="3"/>
        <charset val="128"/>
      </rPr>
      <t>常に安定した水を供給するためには、施設や管路の更新をしなければならず、そのためには、料金体系の見直しや効率的な施設の維持管理及び計画的な設備投資について、随時、検討していく必要がある。</t>
    </r>
  </si>
  <si>
    <r>
      <rPr>
        <sz val="11"/>
        <color theme="0"/>
        <rFont val="ＭＳ ゴシック"/>
        <family val="3"/>
        <charset val="128"/>
      </rPr>
      <t>○</t>
    </r>
    <r>
      <rPr>
        <sz val="11"/>
        <color theme="1"/>
        <rFont val="ＭＳ ゴシック"/>
        <family val="3"/>
        <charset val="128"/>
      </rPr>
      <t>収益的収支比率についての上昇は、令和４年度に完成した浄水場建設に伴う支出がなくなり、水道料金を一定期間無料にした事が一部影響しているが、一般会計からの繰入金によって補っていることが実情である。　　　　　　　　　　　　　　　　　　　　</t>
    </r>
    <r>
      <rPr>
        <sz val="11"/>
        <color theme="0"/>
        <rFont val="ＭＳ ゴシック"/>
        <family val="3"/>
        <charset val="128"/>
      </rPr>
      <t>○</t>
    </r>
    <r>
      <rPr>
        <sz val="11"/>
        <color theme="1"/>
        <rFont val="ＭＳ ゴシック"/>
        <family val="3"/>
        <charset val="128"/>
      </rPr>
      <t>企業債残高対給水収益比率については、令和３年度に発生した、豪雨災害復旧工事が完了したことにより地方債償還が上昇している。　　　　　　　　　　　　　　　　　　　　　</t>
    </r>
    <r>
      <rPr>
        <sz val="11"/>
        <color theme="0"/>
        <rFont val="ＭＳ ゴシック"/>
        <family val="3"/>
        <charset val="128"/>
      </rPr>
      <t>○</t>
    </r>
    <r>
      <rPr>
        <sz val="11"/>
        <color theme="1"/>
        <rFont val="ＭＳ ゴシック"/>
        <family val="3"/>
        <charset val="128"/>
      </rPr>
      <t>料金回収率については、物価高騰の影響を受け、青森県物価高騰緊急対策市町村交付金を活用し、令和５年１０月から３月まで水道料金全額（公共施設除く）の免除を行っていたため料金回収率が減少している。　　　　　　　　　　　　　　　　　　　</t>
    </r>
    <r>
      <rPr>
        <sz val="11"/>
        <color theme="0"/>
        <rFont val="ＭＳ ゴシック"/>
        <family val="3"/>
        <charset val="128"/>
      </rPr>
      <t>○</t>
    </r>
    <r>
      <rPr>
        <sz val="11"/>
        <color theme="1"/>
        <rFont val="ＭＳ ゴシック"/>
        <family val="3"/>
        <charset val="128"/>
      </rPr>
      <t xml:space="preserve">給水原価は、災害復旧費等があるため、前年度に比べて事業費が上がっていることから若干の増となっている。
</t>
    </r>
    <rPh sb="1" eb="4">
      <t>シュウエキテキ</t>
    </rPh>
    <rPh sb="4" eb="6">
      <t>シュウシ</t>
    </rPh>
    <rPh sb="6" eb="8">
      <t>ヒリツ</t>
    </rPh>
    <rPh sb="13" eb="15">
      <t>ジョウショウ</t>
    </rPh>
    <rPh sb="17" eb="19">
      <t>レイワ</t>
    </rPh>
    <rPh sb="20" eb="22">
      <t>ネンド</t>
    </rPh>
    <rPh sb="23" eb="25">
      <t>カンセイ</t>
    </rPh>
    <rPh sb="27" eb="30">
      <t>ジョウスイジョウ</t>
    </rPh>
    <rPh sb="30" eb="32">
      <t>ケンセツ</t>
    </rPh>
    <rPh sb="33" eb="34">
      <t>トモナ</t>
    </rPh>
    <rPh sb="35" eb="37">
      <t>シシュツ</t>
    </rPh>
    <rPh sb="43" eb="45">
      <t>スイドウ</t>
    </rPh>
    <rPh sb="45" eb="47">
      <t>リョウキン</t>
    </rPh>
    <rPh sb="48" eb="50">
      <t>イッテイ</t>
    </rPh>
    <rPh sb="50" eb="52">
      <t>キカン</t>
    </rPh>
    <rPh sb="52" eb="54">
      <t>ムリョウ</t>
    </rPh>
    <rPh sb="57" eb="58">
      <t>コト</t>
    </rPh>
    <rPh sb="59" eb="61">
      <t>イチブ</t>
    </rPh>
    <rPh sb="61" eb="63">
      <t>エイキョウ</t>
    </rPh>
    <rPh sb="69" eb="71">
      <t>イッパン</t>
    </rPh>
    <rPh sb="71" eb="73">
      <t>カイケイ</t>
    </rPh>
    <rPh sb="76" eb="78">
      <t>クリイレ</t>
    </rPh>
    <rPh sb="78" eb="79">
      <t>キン</t>
    </rPh>
    <rPh sb="83" eb="84">
      <t>オギナ</t>
    </rPh>
    <rPh sb="91" eb="93">
      <t>ジツジョウ</t>
    </rPh>
    <rPh sb="171" eb="173">
      <t>ジョウショウ</t>
    </rPh>
    <rPh sb="244" eb="246">
      <t>レイワ</t>
    </rPh>
    <rPh sb="247" eb="248">
      <t>ネン</t>
    </rPh>
    <phoneticPr fontId="4"/>
  </si>
  <si>
    <r>
      <t>　管路更新について、令和４年度に管路更新率が大幅に増えている理由としては、新設された道路に配水管の布設工事を行ったため増加した。　　　　</t>
    </r>
    <r>
      <rPr>
        <sz val="11"/>
        <color theme="0"/>
        <rFont val="ＭＳ ゴシック"/>
        <family val="3"/>
        <charset val="128"/>
      </rPr>
      <t>　　　　　　○</t>
    </r>
    <r>
      <rPr>
        <sz val="11"/>
        <color theme="1"/>
        <rFont val="ＭＳ ゴシック"/>
        <family val="3"/>
        <charset val="128"/>
      </rPr>
      <t>また、耐用年数はあるものの場所によっては、老朽化や外部からの衝撃に耐えられなくなったと思われる漏水が多発している。　　　　　　　　　　　　</t>
    </r>
    <r>
      <rPr>
        <sz val="11"/>
        <color theme="0"/>
        <rFont val="ＭＳ ゴシック"/>
        <family val="3"/>
        <charset val="128"/>
      </rPr>
      <t>○</t>
    </r>
    <r>
      <rPr>
        <sz val="11"/>
        <color theme="1"/>
        <rFont val="ＭＳ ゴシック"/>
        <family val="3"/>
        <charset val="128"/>
      </rPr>
      <t xml:space="preserve">点検診断等を行いつつ、本管など主要となる配管については耐用年数よりも早い交換及び耐震管への入れ替えも視野に入れて計画していく必要がある。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</si>
</sst>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1.68</c:v>
                </c:pt>
                <c:pt idx="4">
                  <c:v>0</c:v>
                </c:pt>
              </c:numCache>
            </c:numRef>
          </c:val>
          <c:extLst>
            <c:ext xmlns:c16="http://schemas.microsoft.com/office/drawing/2014/chart" uri="{C3380CC4-5D6E-409C-BE32-E72D297353CC}">
              <c16:uniqueId val="{00000000-9449-4BAB-B291-E7B5CCDA03D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9449-4BAB-B291-E7B5CCDA03D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59.85</c:v>
                </c:pt>
                <c:pt idx="1">
                  <c:v>63.51</c:v>
                </c:pt>
                <c:pt idx="2">
                  <c:v>58.71</c:v>
                </c:pt>
                <c:pt idx="3">
                  <c:v>57.55</c:v>
                </c:pt>
                <c:pt idx="4">
                  <c:v>57.67</c:v>
                </c:pt>
              </c:numCache>
            </c:numRef>
          </c:val>
          <c:extLst>
            <c:ext xmlns:c16="http://schemas.microsoft.com/office/drawing/2014/chart" uri="{C3380CC4-5D6E-409C-BE32-E72D297353CC}">
              <c16:uniqueId val="{00000000-1B8D-4291-B2A4-2C33DC9F0C5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B8D-4291-B2A4-2C33DC9F0C5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71.430000000000007</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4FDD-45AF-9205-74921D96323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4FDD-45AF-9205-74921D96323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48.67</c:v>
                </c:pt>
                <c:pt idx="1">
                  <c:v>50.03</c:v>
                </c:pt>
                <c:pt idx="2">
                  <c:v>49.95</c:v>
                </c:pt>
                <c:pt idx="3">
                  <c:v>48.86</c:v>
                </c:pt>
                <c:pt idx="4">
                  <c:v>55.76</c:v>
                </c:pt>
              </c:numCache>
            </c:numRef>
          </c:val>
          <c:extLst>
            <c:ext xmlns:c16="http://schemas.microsoft.com/office/drawing/2014/chart" uri="{C3380CC4-5D6E-409C-BE32-E72D297353CC}">
              <c16:uniqueId val="{00000000-D9B9-4693-9CCA-CE0AA06777A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9B9-4693-9CCA-CE0AA06777A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1-448E-B69B-8ACD7CDFC71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1-448E-B69B-8ACD7CDFC71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E-43DD-9273-CDF5DA93C2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E-43DD-9273-CDF5DA93C2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4-48AE-A318-8D1C54A932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4-48AE-A318-8D1C54A932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1-4B49-BF3B-B33069501F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1-4B49-BF3B-B33069501F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1211.23</c:v>
                </c:pt>
                <c:pt idx="1">
                  <c:v>0</c:v>
                </c:pt>
                <c:pt idx="2">
                  <c:v>3281.9</c:v>
                </c:pt>
                <c:pt idx="3">
                  <c:v>2262.23</c:v>
                </c:pt>
                <c:pt idx="4">
                  <c:v>3844.99</c:v>
                </c:pt>
              </c:numCache>
            </c:numRef>
          </c:val>
          <c:extLst>
            <c:ext xmlns:c16="http://schemas.microsoft.com/office/drawing/2014/chart" uri="{C3380CC4-5D6E-409C-BE32-E72D297353CC}">
              <c16:uniqueId val="{00000000-F078-40A3-A435-9955427501E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F078-40A3-A435-9955427501E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formatCode="#,##0.00;&quot;△&quot;#,##0.00;&quot;-&quot;">
                  <c:v>43.11</c:v>
                </c:pt>
                <c:pt idx="1">
                  <c:v>0</c:v>
                </c:pt>
                <c:pt idx="2" formatCode="#,##0.00;&quot;△&quot;#,##0.00;&quot;-&quot;">
                  <c:v>18.25</c:v>
                </c:pt>
                <c:pt idx="3" formatCode="#,##0.00;&quot;△&quot;#,##0.00;&quot;-&quot;">
                  <c:v>42.74</c:v>
                </c:pt>
                <c:pt idx="4" formatCode="#,##0.00;&quot;△&quot;#,##0.00;&quot;-&quot;">
                  <c:v>21.21</c:v>
                </c:pt>
              </c:numCache>
            </c:numRef>
          </c:val>
          <c:extLst>
            <c:ext xmlns:c16="http://schemas.microsoft.com/office/drawing/2014/chart" uri="{C3380CC4-5D6E-409C-BE32-E72D297353CC}">
              <c16:uniqueId val="{00000000-95F7-4CA3-8F16-2053BB07F87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95F7-4CA3-8F16-2053BB07F87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428.59</c:v>
                </c:pt>
                <c:pt idx="1">
                  <c:v>400.1</c:v>
                </c:pt>
                <c:pt idx="2">
                  <c:v>439.61</c:v>
                </c:pt>
                <c:pt idx="3">
                  <c:v>428.54</c:v>
                </c:pt>
                <c:pt idx="4">
                  <c:v>483.56</c:v>
                </c:pt>
              </c:numCache>
            </c:numRef>
          </c:val>
          <c:extLst>
            <c:ext xmlns:c16="http://schemas.microsoft.com/office/drawing/2014/chart" uri="{C3380CC4-5D6E-409C-BE32-E72D297353CC}">
              <c16:uniqueId val="{00000000-D496-427D-8FBE-C507939319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D496-427D-8FBE-C507939319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青森県　風間浦村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1618</v>
      </c>
      <c r="AM8" s="59"/>
      <c r="AN8" s="59"/>
      <c r="AO8" s="59"/>
      <c r="AP8" s="59"/>
      <c r="AQ8" s="59"/>
      <c r="AR8" s="59"/>
      <c r="AS8" s="59"/>
      <c r="AT8" s="35">
        <f>データ!$S$6</f>
        <v>69.459999999999994</v>
      </c>
      <c r="AU8" s="35"/>
      <c r="AV8" s="35"/>
      <c r="AW8" s="35"/>
      <c r="AX8" s="35"/>
      <c r="AY8" s="35"/>
      <c r="AZ8" s="35"/>
      <c r="BA8" s="35"/>
      <c r="BB8" s="35">
        <f>データ!$T$6</f>
        <v>23.29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99.94</v>
      </c>
      <c r="Q10" s="35"/>
      <c r="R10" s="35"/>
      <c r="S10" s="35"/>
      <c r="T10" s="35"/>
      <c r="U10" s="35"/>
      <c r="V10" s="35"/>
      <c r="W10" s="59">
        <f>データ!$Q$6</f>
        <v>3355</v>
      </c>
      <c r="X10" s="59"/>
      <c r="Y10" s="59"/>
      <c r="Z10" s="59"/>
      <c r="AA10" s="59"/>
      <c r="AB10" s="59"/>
      <c r="AC10" s="59"/>
      <c r="AD10" s="2"/>
      <c r="AE10" s="2"/>
      <c r="AF10" s="2"/>
      <c r="AG10" s="2"/>
      <c r="AH10" s="2"/>
      <c r="AI10" s="2"/>
      <c r="AJ10" s="2"/>
      <c r="AK10" s="2"/>
      <c r="AL10" s="59">
        <f>データ!$U$6</f>
        <v>1598</v>
      </c>
      <c r="AM10" s="59"/>
      <c r="AN10" s="59"/>
      <c r="AO10" s="59"/>
      <c r="AP10" s="59"/>
      <c r="AQ10" s="59"/>
      <c r="AR10" s="59"/>
      <c r="AS10" s="59"/>
      <c r="AT10" s="35">
        <f>データ!$V$6</f>
        <v>3.1</v>
      </c>
      <c r="AU10" s="35"/>
      <c r="AV10" s="35"/>
      <c r="AW10" s="35"/>
      <c r="AX10" s="35"/>
      <c r="AY10" s="35"/>
      <c r="AZ10" s="35"/>
      <c r="BA10" s="35"/>
      <c r="BB10" s="35">
        <f>データ!$W$6</f>
        <v>515.48</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116</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43</v>
      </c>
      <c r="O85" s="13" t="str">
        <f>データ!EN6</f>
        <v>【0.40】</v>
      </c>
    </row>
  </sheetData>
  <sheetProtection algorithmName="SHA-512" hashValue="e2ntIOwKg54vq+p46d9mAUT1qZp9IyHsFBUWc6cH0o2WgvKY9JmpxFLA2tXdDgv5VlIztHoo/a1Lhoy8JHK8ww==" saltValue="jyM5sy59V+G/mi8iN1D0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24252</v>
      </c>
      <c r="D6" s="20">
        <f t="shared" si="3"/>
        <v>47</v>
      </c>
      <c r="E6" s="20">
        <f t="shared" si="3"/>
        <v>1</v>
      </c>
      <c r="F6" s="20">
        <f t="shared" si="3"/>
        <v>0</v>
      </c>
      <c r="G6" s="20">
        <f t="shared" si="3"/>
        <v>0</v>
      </c>
      <c r="H6" s="20" t="str">
        <f t="shared" si="3"/>
        <v>青森県　風間浦村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99.94</v>
      </c>
      <c r="Q6" s="21">
        <f t="shared" si="3"/>
        <v>3355</v>
      </c>
      <c r="R6" s="21">
        <f t="shared" si="3"/>
        <v>1618</v>
      </c>
      <c r="S6" s="21">
        <f t="shared" si="3"/>
        <v>69.459999999999994</v>
      </c>
      <c r="T6" s="21">
        <f t="shared" si="3"/>
        <v>23.29</v>
      </c>
      <c r="U6" s="21">
        <f t="shared" si="3"/>
        <v>1598</v>
      </c>
      <c r="V6" s="21">
        <f t="shared" si="3"/>
        <v>3.1</v>
      </c>
      <c r="W6" s="21">
        <f t="shared" si="3"/>
        <v>515.48</v>
      </c>
      <c r="X6" s="22">
        <f>IF(X7="",NA(),X7)</f>
        <v>48.67</v>
      </c>
      <c r="Y6" s="22">
        <f t="shared" ref="Y6:AG6" si="4">IF(Y7="",NA(),Y7)</f>
        <v>50.03</v>
      </c>
      <c r="Z6" s="22">
        <f t="shared" si="4"/>
        <v>49.95</v>
      </c>
      <c r="AA6" s="22">
        <f t="shared" si="4"/>
        <v>48.86</v>
      </c>
      <c r="AB6" s="22">
        <f t="shared" si="4"/>
        <v>55.76</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1211.23</v>
      </c>
      <c r="BF6" s="22" t="str">
        <f t="shared" ref="BF6:BN6" si="7">IF(BF7="",NA(),BF7)</f>
        <v>-</v>
      </c>
      <c r="BG6" s="22">
        <f t="shared" si="7"/>
        <v>3281.9</v>
      </c>
      <c r="BH6" s="22">
        <f t="shared" si="7"/>
        <v>2262.23</v>
      </c>
      <c r="BI6" s="22">
        <f t="shared" si="7"/>
        <v>3844.99</v>
      </c>
      <c r="BJ6" s="22">
        <f t="shared" si="7"/>
        <v>1183.92</v>
      </c>
      <c r="BK6" s="22">
        <f t="shared" si="7"/>
        <v>1128.72</v>
      </c>
      <c r="BL6" s="22">
        <f t="shared" si="7"/>
        <v>1125.25</v>
      </c>
      <c r="BM6" s="22">
        <f t="shared" si="7"/>
        <v>1157.05</v>
      </c>
      <c r="BN6" s="22">
        <f t="shared" si="7"/>
        <v>1228.8</v>
      </c>
      <c r="BO6" s="21" t="str">
        <f>IF(BO7="","",IF(BO7="-","【-】","【"&amp;SUBSTITUTE(TEXT(BO7,"#,##0.00"),"-","△")&amp;"】"))</f>
        <v>【1,045.20】</v>
      </c>
      <c r="BP6" s="22">
        <f>IF(BP7="",NA(),BP7)</f>
        <v>43.11</v>
      </c>
      <c r="BQ6" s="21">
        <f t="shared" ref="BQ6:BY6" si="8">IF(BQ7="",NA(),BQ7)</f>
        <v>0</v>
      </c>
      <c r="BR6" s="22">
        <f t="shared" si="8"/>
        <v>18.25</v>
      </c>
      <c r="BS6" s="22">
        <f t="shared" si="8"/>
        <v>42.74</v>
      </c>
      <c r="BT6" s="22">
        <f t="shared" si="8"/>
        <v>21.21</v>
      </c>
      <c r="BU6" s="22">
        <f t="shared" si="8"/>
        <v>42.5</v>
      </c>
      <c r="BV6" s="22">
        <f t="shared" si="8"/>
        <v>41.84</v>
      </c>
      <c r="BW6" s="22">
        <f t="shared" si="8"/>
        <v>41.44</v>
      </c>
      <c r="BX6" s="22">
        <f t="shared" si="8"/>
        <v>37.65</v>
      </c>
      <c r="BY6" s="22">
        <f t="shared" si="8"/>
        <v>37.31</v>
      </c>
      <c r="BZ6" s="21" t="str">
        <f>IF(BZ7="","",IF(BZ7="-","【-】","【"&amp;SUBSTITUTE(TEXT(BZ7,"#,##0.00"),"-","△")&amp;"】"))</f>
        <v>【49.51】</v>
      </c>
      <c r="CA6" s="22">
        <f>IF(CA7="",NA(),CA7)</f>
        <v>428.59</v>
      </c>
      <c r="CB6" s="22">
        <f t="shared" ref="CB6:CJ6" si="9">IF(CB7="",NA(),CB7)</f>
        <v>400.1</v>
      </c>
      <c r="CC6" s="22">
        <f t="shared" si="9"/>
        <v>439.61</v>
      </c>
      <c r="CD6" s="22">
        <f t="shared" si="9"/>
        <v>428.54</v>
      </c>
      <c r="CE6" s="22">
        <f t="shared" si="9"/>
        <v>483.56</v>
      </c>
      <c r="CF6" s="22">
        <f t="shared" si="9"/>
        <v>377.72</v>
      </c>
      <c r="CG6" s="22">
        <f t="shared" si="9"/>
        <v>390.47</v>
      </c>
      <c r="CH6" s="22">
        <f t="shared" si="9"/>
        <v>403.61</v>
      </c>
      <c r="CI6" s="22">
        <f t="shared" si="9"/>
        <v>442.82</v>
      </c>
      <c r="CJ6" s="22">
        <f t="shared" si="9"/>
        <v>425.76</v>
      </c>
      <c r="CK6" s="21" t="str">
        <f>IF(CK7="","",IF(CK7="-","【-】","【"&amp;SUBSTITUTE(TEXT(CK7,"#,##0.00"),"-","△")&amp;"】"))</f>
        <v>【317.14】</v>
      </c>
      <c r="CL6" s="22">
        <f>IF(CL7="",NA(),CL7)</f>
        <v>59.85</v>
      </c>
      <c r="CM6" s="22">
        <f t="shared" ref="CM6:CU6" si="10">IF(CM7="",NA(),CM7)</f>
        <v>63.51</v>
      </c>
      <c r="CN6" s="22">
        <f t="shared" si="10"/>
        <v>58.71</v>
      </c>
      <c r="CO6" s="22">
        <f t="shared" si="10"/>
        <v>57.55</v>
      </c>
      <c r="CP6" s="22">
        <f t="shared" si="10"/>
        <v>57.67</v>
      </c>
      <c r="CQ6" s="22">
        <f t="shared" si="10"/>
        <v>48.01</v>
      </c>
      <c r="CR6" s="22">
        <f t="shared" si="10"/>
        <v>49.08</v>
      </c>
      <c r="CS6" s="22">
        <f t="shared" si="10"/>
        <v>51.46</v>
      </c>
      <c r="CT6" s="22">
        <f t="shared" si="10"/>
        <v>51.84</v>
      </c>
      <c r="CU6" s="22">
        <f t="shared" si="10"/>
        <v>52.34</v>
      </c>
      <c r="CV6" s="21" t="str">
        <f>IF(CV7="","",IF(CV7="-","【-】","【"&amp;SUBSTITUTE(TEXT(CV7,"#,##0.00"),"-","△")&amp;"】"))</f>
        <v>【55.00】</v>
      </c>
      <c r="CW6" s="22">
        <f>IF(CW7="",NA(),CW7)</f>
        <v>71.430000000000007</v>
      </c>
      <c r="CX6" s="22">
        <f t="shared" ref="CX6:DF6" si="11">IF(CX7="",NA(),CX7)</f>
        <v>71.430000000000007</v>
      </c>
      <c r="CY6" s="22">
        <f t="shared" si="11"/>
        <v>71.430000000000007</v>
      </c>
      <c r="CZ6" s="22">
        <f t="shared" si="11"/>
        <v>71.430000000000007</v>
      </c>
      <c r="DA6" s="22">
        <f t="shared" si="11"/>
        <v>71.430000000000007</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1.68</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24252</v>
      </c>
      <c r="D7" s="24">
        <v>47</v>
      </c>
      <c r="E7" s="24">
        <v>1</v>
      </c>
      <c r="F7" s="24">
        <v>0</v>
      </c>
      <c r="G7" s="24">
        <v>0</v>
      </c>
      <c r="H7" s="24" t="s">
        <v>97</v>
      </c>
      <c r="I7" s="24" t="s">
        <v>98</v>
      </c>
      <c r="J7" s="24" t="s">
        <v>99</v>
      </c>
      <c r="K7" s="24" t="s">
        <v>100</v>
      </c>
      <c r="L7" s="24" t="s">
        <v>101</v>
      </c>
      <c r="M7" s="24" t="s">
        <v>102</v>
      </c>
      <c r="N7" s="25" t="s">
        <v>103</v>
      </c>
      <c r="O7" s="25" t="s">
        <v>104</v>
      </c>
      <c r="P7" s="25">
        <v>99.94</v>
      </c>
      <c r="Q7" s="25">
        <v>3355</v>
      </c>
      <c r="R7" s="25">
        <v>1618</v>
      </c>
      <c r="S7" s="25">
        <v>69.459999999999994</v>
      </c>
      <c r="T7" s="25">
        <v>23.29</v>
      </c>
      <c r="U7" s="25">
        <v>1598</v>
      </c>
      <c r="V7" s="25">
        <v>3.1</v>
      </c>
      <c r="W7" s="25">
        <v>515.48</v>
      </c>
      <c r="X7" s="25">
        <v>48.67</v>
      </c>
      <c r="Y7" s="25">
        <v>50.03</v>
      </c>
      <c r="Z7" s="25">
        <v>49.95</v>
      </c>
      <c r="AA7" s="25">
        <v>48.86</v>
      </c>
      <c r="AB7" s="25">
        <v>55.76</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1211.23</v>
      </c>
      <c r="BF7" s="25" t="s">
        <v>103</v>
      </c>
      <c r="BG7" s="25">
        <v>3281.9</v>
      </c>
      <c r="BH7" s="25">
        <v>2262.23</v>
      </c>
      <c r="BI7" s="25">
        <v>3844.99</v>
      </c>
      <c r="BJ7" s="25">
        <v>1183.92</v>
      </c>
      <c r="BK7" s="25">
        <v>1128.72</v>
      </c>
      <c r="BL7" s="25">
        <v>1125.25</v>
      </c>
      <c r="BM7" s="25">
        <v>1157.05</v>
      </c>
      <c r="BN7" s="25">
        <v>1228.8</v>
      </c>
      <c r="BO7" s="25">
        <v>1045.2</v>
      </c>
      <c r="BP7" s="25">
        <v>43.11</v>
      </c>
      <c r="BQ7" s="25">
        <v>0</v>
      </c>
      <c r="BR7" s="25">
        <v>18.25</v>
      </c>
      <c r="BS7" s="25">
        <v>42.74</v>
      </c>
      <c r="BT7" s="25">
        <v>21.21</v>
      </c>
      <c r="BU7" s="25">
        <v>42.5</v>
      </c>
      <c r="BV7" s="25">
        <v>41.84</v>
      </c>
      <c r="BW7" s="25">
        <v>41.44</v>
      </c>
      <c r="BX7" s="25">
        <v>37.65</v>
      </c>
      <c r="BY7" s="25">
        <v>37.31</v>
      </c>
      <c r="BZ7" s="25">
        <v>49.51</v>
      </c>
      <c r="CA7" s="25">
        <v>428.59</v>
      </c>
      <c r="CB7" s="25">
        <v>400.1</v>
      </c>
      <c r="CC7" s="25">
        <v>439.61</v>
      </c>
      <c r="CD7" s="25">
        <v>428.54</v>
      </c>
      <c r="CE7" s="25">
        <v>483.56</v>
      </c>
      <c r="CF7" s="25">
        <v>377.72</v>
      </c>
      <c r="CG7" s="25">
        <v>390.47</v>
      </c>
      <c r="CH7" s="25">
        <v>403.61</v>
      </c>
      <c r="CI7" s="25">
        <v>442.82</v>
      </c>
      <c r="CJ7" s="25">
        <v>425.76</v>
      </c>
      <c r="CK7" s="25">
        <v>317.14</v>
      </c>
      <c r="CL7" s="25">
        <v>59.85</v>
      </c>
      <c r="CM7" s="25">
        <v>63.51</v>
      </c>
      <c r="CN7" s="25">
        <v>58.71</v>
      </c>
      <c r="CO7" s="25">
        <v>57.55</v>
      </c>
      <c r="CP7" s="25">
        <v>57.67</v>
      </c>
      <c r="CQ7" s="25">
        <v>48.01</v>
      </c>
      <c r="CR7" s="25">
        <v>49.08</v>
      </c>
      <c r="CS7" s="25">
        <v>51.46</v>
      </c>
      <c r="CT7" s="25">
        <v>51.84</v>
      </c>
      <c r="CU7" s="25">
        <v>52.34</v>
      </c>
      <c r="CV7" s="25">
        <v>55</v>
      </c>
      <c r="CW7" s="25">
        <v>71.430000000000007</v>
      </c>
      <c r="CX7" s="25">
        <v>71.430000000000007</v>
      </c>
      <c r="CY7" s="25">
        <v>71.430000000000007</v>
      </c>
      <c r="CZ7" s="25">
        <v>71.430000000000007</v>
      </c>
      <c r="DA7" s="25">
        <v>71.430000000000007</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1.68</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　真大</cp:lastModifiedBy>
  <dcterms:modified xsi:type="dcterms:W3CDTF">2025-02-14T04:31:39Z</dcterms:modified>
</cp:coreProperties>
</file>