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92.168.10.3\建設課\41簡易水道\735_経営比較分析表\R6\回答\"/>
    </mc:Choice>
  </mc:AlternateContent>
  <xr:revisionPtr revIDLastSave="0" documentId="8_{2680B89C-0BA1-439D-BBA7-A4AA55332D4E}" xr6:coauthVersionLast="43" xr6:coauthVersionMax="43" xr10:uidLastSave="{00000000-0000-0000-0000-000000000000}"/>
  <workbookProtection workbookAlgorithmName="SHA-512" workbookHashValue="3DG+uhFrG4NphevusINa6rU5JkHCT5JAe0aybmzj4vI3zL/P+X9SPFzX9xMI6XpXCEQj5WOZSjyISWzKQLOeyw==" workbookSaltValue="m9EjF2Wyj3Hd1dWPE6IyXw==" workbookSpinCount="100000" lockStructure="1"/>
  <bookViews>
    <workbookView xWindow="-120" yWindow="-120" windowWidth="29040" windowHeight="1599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W10" i="4" s="1"/>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AL10" i="4"/>
  <c r="P10" i="4"/>
  <c r="BB8" i="4"/>
  <c r="AT8" i="4"/>
  <c r="AD8" i="4"/>
  <c r="W8" i="4"/>
  <c r="P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<sst xmlns="http://schemas.openxmlformats.org/spreadsheetml/2006/main" count="233" uniqueCount="116">
  <si>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</si>
  <si>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</si>
  <si>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</si>
  <si>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</si>
  <si>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</si>
  <si>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</si>
  <si>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</si>
  <si>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</si>
  <si>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</si>
  <si>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</si>
  <si>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</si>
  <si>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</si>
  <si>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</si>
  <si>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</si>
  <si>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</si>
  <si>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</si>
  <si>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</si>
  <si>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</si>
  <si>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</si>
  <si>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</si>
  <si>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</si>
  <si>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</si>
  <si>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</si>
  <si>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</si>
  <si>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</si>
  <si>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</si>
  <si>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</si>
  <si>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</si>
  <si>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</si>
  <si>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</si>
  <si>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</si>
  <si>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</si>
  <si>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</si>
  <si>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</si>
  <si>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</si>
  <si>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</si>
  <si>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</si>
  <si>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</si>
  <si>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</si>
  <si>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</si>
  <si>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</si>
  <si>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</si>
  <si>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</si>
  <si>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</si>
  <si>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</si>
  <si>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</si>
  <si>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</si>
  <si>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</si>
  <si>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</si>
  <si>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</si>
  <si>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</si>
  <si>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</si>
  <si>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</si>
  <si>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</si>
  <si>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</si>
  <si>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</si>
  <si>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</si>
  <si>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</si>
  <si>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</si>
  <si>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</si>
  <si>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</si>
  <si>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</si>
  <si>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</si>
  <si>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</si>
  <si>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</si>
  <si>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</si>
  <si>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</si>
  <si>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</si>
  <si>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</si>
  <si>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</si>
  <si>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</si>
  <si>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</si>
  <si>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</si>
  <si>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</si>
  <si>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</si>
  <si>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</si>
  <si>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</si>
  <si>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</si>
  <si>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</si>
  <si>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</si>
  <si>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</si>
  <si>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</si>
  <si>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</si>
  <si>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</si>
  <si>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</si>
  <si>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</si>
  <si>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</si>
  <si>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</si>
  <si>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</si>
  <si>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</si>
  <si>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</si>
  <si>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</si>
  <si>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</si>
  <si>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</si>
  <si>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</si>
  <si>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</si>
  <si>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三戸町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</si>
  <si>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</si>
  <si>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</si>
  <si>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</si>
  <si>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</si>
  <si>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</si>
  <si>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</si>
  <si>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</si>
  <si>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</si>
  <si>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</si>
  <si>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</si>
  <si>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</si>
  <si>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</si>
  <si>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</si>
  <si>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</si>
  <si>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</si>
  <si>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</si>
  <si>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施設や管路の老朽化や更新時期の到来に伴い、さらに経営状況は厳しいものになると見込まれる。　更新を実施する際は、点在している浄水施設の統廃合や近隣市町村との広域連携も検討しながら計画的に実施していく必要がある。　令和４年度から、「三八地区水道事業広域連携推進任意協議会」において、近隣事業体との広域化・共同化に向けた検討をしているところである。</t>
    <phoneticPr fontId="4"/>
  </si>
  <si>
    <t>　人口減少による給水収益の減少、施設・管路の更新に掛かる多大な投資は避けられないものであるため、料金制度の見直し等をすることで自主財源を確保するとともに、点在している施設の統廃合等により、施設規模の適正化を図り、コスト削減を目指していく必要がある。</t>
    <phoneticPr fontId="4"/>
  </si>
  <si>
    <t>・企業債残高割合が類似団体の平均より低く抑えられていたが、令和２年度以降は配水管及び給水管の更新を実施したため、近年は増加傾向にある。今後も、施設老朽化に伴う施設更新事業が増えていることから、その割合の増加および給水原価の高騰が避けられないものと見込まれる。
・料金回収率については、類似団体の水準まで上昇しているものの、令和元年から右肩下がりとなっている。
※令和4年度の料金回収率については、公営企業会計適用に係る業務委託料の増加により、例年に比べ著しく低くなっている。
・ほぼ横ばいで推移している施設利用率については、人口減少等により、施設規模が過大となっている。給水人口の減少や節水機器の普及による配水流量の減少に伴い、今後も類似団体と比べ低いまま推移していくと予想される。
・有収率の上昇については、令和5年度は例年に比べ漏水発生件数が少なかったためであり、今後は老朽化に伴い有収率の減少が予想される。
　以上のことから、今後も施設・管路の更新及び修繕を継続して実施する必要があるが、人口や利用率にあわせた、施設の統廃合や広域連携を検討していく必要がある。</t>
    <rPh sb="143" eb="145">
      <t>ルイジ</t>
    </rPh>
    <rPh sb="145" eb="147">
      <t>ダンタイ</t>
    </rPh>
    <rPh sb="148" eb="150">
      <t>スイジュン</t>
    </rPh>
    <rPh sb="152" eb="154">
      <t>ジョウショウ</t>
    </rPh>
    <rPh sb="162" eb="164">
      <t>レイワ</t>
    </rPh>
    <rPh sb="164" eb="166">
      <t>ガンネン</t>
    </rPh>
    <rPh sb="168" eb="171">
      <t>ミギカタサ</t>
    </rPh>
    <rPh sb="182" eb="184">
      <t>レイワ</t>
    </rPh>
    <rPh sb="185" eb="187">
      <t>ネンド</t>
    </rPh>
    <rPh sb="188" eb="190">
      <t>リョウキン</t>
    </rPh>
    <rPh sb="190" eb="192">
      <t>カイシュウ</t>
    </rPh>
    <rPh sb="192" eb="193">
      <t>リツ</t>
    </rPh>
    <rPh sb="346" eb="349">
      <t>ユウシュウリツ</t>
    </rPh>
    <rPh sb="350" eb="352">
      <t>ジョウショウ</t>
    </rPh>
    <rPh sb="358" eb="360">
      <t>レイワ</t>
    </rPh>
    <rPh sb="361" eb="363">
      <t>ネンド</t>
    </rPh>
    <rPh sb="364" eb="366">
      <t>レイネン</t>
    </rPh>
    <rPh sb="367" eb="368">
      <t>クラ</t>
    </rPh>
    <rPh sb="369" eb="371">
      <t>ロウスイ</t>
    </rPh>
    <rPh sb="371" eb="373">
      <t>ハッセイ</t>
    </rPh>
    <rPh sb="373" eb="375">
      <t>ケンスウ</t>
    </rPh>
    <rPh sb="376" eb="377">
      <t>スク</t>
    </rPh>
    <rPh sb="387" eb="389">
      <t>コンゴ</t>
    </rPh>
    <rPh sb="390" eb="393">
      <t>ロウキュウカ</t>
    </rPh>
    <rPh sb="394" eb="395">
      <t>トモナ</t>
    </rPh>
    <rPh sb="396" eb="399">
      <t>ユウシュウリツ</t>
    </rPh>
    <rPh sb="400" eb="402">
      <t>ゲンショウ</t>
    </rPh>
    <rPh sb="403" eb="405">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</si>
</sst>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2.78</c:v>
                </c:pt>
                <c:pt idx="2" formatCode="#,##0.00;&quot;△&quot;#,##0.00">
                  <c:v>0</c:v>
                </c:pt>
                <c:pt idx="3">
                  <c:v>0.19</c:v>
                </c:pt>
                <c:pt idx="4" formatCode="#,##0.00;&quot;△&quot;#,##0.00">
                  <c:v>0</c:v>
                </c:pt>
              </c:numCache>
            </c:numRef>
          </c:val>
          <c:extLst>
            <c:ext xmlns:c16="http://schemas.microsoft.com/office/drawing/2014/chart" uri="{C3380CC4-5D6E-409C-BE32-E72D297353CC}">
              <c16:uniqueId val="{00000000-3632-4E9E-8883-F458D98AED1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3632-4E9E-8883-F458D98AED1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23.17</c:v>
                </c:pt>
                <c:pt idx="1">
                  <c:v>22.47</c:v>
                </c:pt>
                <c:pt idx="2">
                  <c:v>23.23</c:v>
                </c:pt>
                <c:pt idx="3">
                  <c:v>25.3</c:v>
                </c:pt>
                <c:pt idx="4">
                  <c:v>20.12</c:v>
                </c:pt>
              </c:numCache>
            </c:numRef>
          </c:val>
          <c:extLst>
            <c:ext xmlns:c16="http://schemas.microsoft.com/office/drawing/2014/chart" uri="{C3380CC4-5D6E-409C-BE32-E72D297353CC}">
              <c16:uniqueId val="{00000000-1B66-42C4-B02E-4E39AB7FBE8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1B66-42C4-B02E-4E39AB7FBE8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76.44</c:v>
                </c:pt>
                <c:pt idx="1">
                  <c:v>76.2</c:v>
                </c:pt>
                <c:pt idx="2">
                  <c:v>74.27</c:v>
                </c:pt>
                <c:pt idx="3">
                  <c:v>65.11</c:v>
                </c:pt>
                <c:pt idx="4">
                  <c:v>82.14</c:v>
                </c:pt>
              </c:numCache>
            </c:numRef>
          </c:val>
          <c:extLst>
            <c:ext xmlns:c16="http://schemas.microsoft.com/office/drawing/2014/chart" uri="{C3380CC4-5D6E-409C-BE32-E72D297353CC}">
              <c16:uniqueId val="{00000000-EBE4-497E-94CD-7FE1F580B96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EBE4-497E-94CD-7FE1F580B96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85.77</c:v>
                </c:pt>
                <c:pt idx="1">
                  <c:v>84.73</c:v>
                </c:pt>
                <c:pt idx="2">
                  <c:v>86.35</c:v>
                </c:pt>
                <c:pt idx="3">
                  <c:v>83.43</c:v>
                </c:pt>
                <c:pt idx="4">
                  <c:v>76.900000000000006</c:v>
                </c:pt>
              </c:numCache>
            </c:numRef>
          </c:val>
          <c:extLst>
            <c:ext xmlns:c16="http://schemas.microsoft.com/office/drawing/2014/chart" uri="{C3380CC4-5D6E-409C-BE32-E72D297353CC}">
              <c16:uniqueId val="{00000000-C347-4B7D-BA93-FD028AB8030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C347-4B7D-BA93-FD028AB8030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C0-409A-9437-35125150FE6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C0-409A-9437-35125150FE6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C1-41AD-80C2-1574B64D898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C1-41AD-80C2-1574B64D898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0B-4C59-B549-C7DC97BA421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0B-4C59-B549-C7DC97BA421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CA-49F3-89DB-C45C5994AA4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CA-49F3-89DB-C45C5994AA4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1056.8800000000001</c:v>
                </c:pt>
                <c:pt idx="1">
                  <c:v>1083.8900000000001</c:v>
                </c:pt>
                <c:pt idx="2">
                  <c:v>1184.95</c:v>
                </c:pt>
                <c:pt idx="3">
                  <c:v>1360.82</c:v>
                </c:pt>
                <c:pt idx="4">
                  <c:v>1344.71</c:v>
                </c:pt>
              </c:numCache>
            </c:numRef>
          </c:val>
          <c:extLst>
            <c:ext xmlns:c16="http://schemas.microsoft.com/office/drawing/2014/chart" uri="{C3380CC4-5D6E-409C-BE32-E72D297353CC}">
              <c16:uniqueId val="{00000000-EFA8-4FF0-A8FF-D493F3BED79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EFA8-4FF0-A8FF-D493F3BED79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54.3</c:v>
                </c:pt>
                <c:pt idx="1">
                  <c:v>51.26</c:v>
                </c:pt>
                <c:pt idx="2">
                  <c:v>40.549999999999997</c:v>
                </c:pt>
                <c:pt idx="3">
                  <c:v>28.01</c:v>
                </c:pt>
                <c:pt idx="4">
                  <c:v>37.04</c:v>
                </c:pt>
              </c:numCache>
            </c:numRef>
          </c:val>
          <c:extLst>
            <c:ext xmlns:c16="http://schemas.microsoft.com/office/drawing/2014/chart" uri="{C3380CC4-5D6E-409C-BE32-E72D297353CC}">
              <c16:uniqueId val="{00000000-FDC9-45B8-9AD3-13FE202F4DF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FDC9-45B8-9AD3-13FE202F4DF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440.91</c:v>
                </c:pt>
                <c:pt idx="1">
                  <c:v>503.11</c:v>
                </c:pt>
                <c:pt idx="2">
                  <c:v>600.41</c:v>
                </c:pt>
                <c:pt idx="3">
                  <c:v>867.06</c:v>
                </c:pt>
                <c:pt idx="4">
                  <c:v>627.11</c:v>
                </c:pt>
              </c:numCache>
            </c:numRef>
          </c:val>
          <c:extLst>
            <c:ext xmlns:c16="http://schemas.microsoft.com/office/drawing/2014/chart" uri="{C3380CC4-5D6E-409C-BE32-E72D297353CC}">
              <c16:uniqueId val="{00000000-3C83-45BF-8B6D-0DA1EAEBC80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3C83-45BF-8B6D-0DA1EAEBC80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青森県　三戸町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54">
        <f>データ!$R$6</f>
        <v>9022</v>
      </c>
      <c r="AM8" s="54"/>
      <c r="AN8" s="54"/>
      <c r="AO8" s="54"/>
      <c r="AP8" s="54"/>
      <c r="AQ8" s="54"/>
      <c r="AR8" s="54"/>
      <c r="AS8" s="54"/>
      <c r="AT8" s="44">
        <f>データ!$S$6</f>
        <v>151.79</v>
      </c>
      <c r="AU8" s="44"/>
      <c r="AV8" s="44"/>
      <c r="AW8" s="44"/>
      <c r="AX8" s="44"/>
      <c r="AY8" s="44"/>
      <c r="AZ8" s="44"/>
      <c r="BA8" s="44"/>
      <c r="BB8" s="44">
        <f>データ!$T$6</f>
        <v>59.44</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10.65</v>
      </c>
      <c r="Q10" s="44"/>
      <c r="R10" s="44"/>
      <c r="S10" s="44"/>
      <c r="T10" s="44"/>
      <c r="U10" s="44"/>
      <c r="V10" s="44"/>
      <c r="W10" s="54">
        <f>データ!$Q$6</f>
        <v>3670</v>
      </c>
      <c r="X10" s="54"/>
      <c r="Y10" s="54"/>
      <c r="Z10" s="54"/>
      <c r="AA10" s="54"/>
      <c r="AB10" s="54"/>
      <c r="AC10" s="54"/>
      <c r="AD10" s="2"/>
      <c r="AE10" s="2"/>
      <c r="AF10" s="2"/>
      <c r="AG10" s="2"/>
      <c r="AH10" s="2"/>
      <c r="AI10" s="2"/>
      <c r="AJ10" s="2"/>
      <c r="AK10" s="2"/>
      <c r="AL10" s="54">
        <f>データ!$U$6</f>
        <v>954</v>
      </c>
      <c r="AM10" s="54"/>
      <c r="AN10" s="54"/>
      <c r="AO10" s="54"/>
      <c r="AP10" s="54"/>
      <c r="AQ10" s="54"/>
      <c r="AR10" s="54"/>
      <c r="AS10" s="54"/>
      <c r="AT10" s="44">
        <f>データ!$V$6</f>
        <v>51.29</v>
      </c>
      <c r="AU10" s="44"/>
      <c r="AV10" s="44"/>
      <c r="AW10" s="44"/>
      <c r="AX10" s="44"/>
      <c r="AY10" s="44"/>
      <c r="AZ10" s="44"/>
      <c r="BA10" s="44"/>
      <c r="BB10" s="44">
        <f>データ!$W$6</f>
        <v>18.600000000000001</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42</v>
      </c>
      <c r="O85" s="13" t="str">
        <f>データ!EN6</f>
        <v>【0.40】</v>
      </c>
    </row>
  </sheetData>
  <sheetProtection algorithmName="SHA-512" hashValue="MjULS5QBNIWZaoihMq2KRgymYsTYz5Qf3/2TKu6eTbHj0tXb1M0J5shSw5Fz74i9PbkCoHXzSm87j1qxmfy4RQ==" saltValue="lpdTFe1xsUvKRA2rC/Tn6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24414</v>
      </c>
      <c r="D6" s="20">
        <f t="shared" si="3"/>
        <v>47</v>
      </c>
      <c r="E6" s="20">
        <f t="shared" si="3"/>
        <v>1</v>
      </c>
      <c r="F6" s="20">
        <f t="shared" si="3"/>
        <v>0</v>
      </c>
      <c r="G6" s="20">
        <f t="shared" si="3"/>
        <v>0</v>
      </c>
      <c r="H6" s="20" t="str">
        <f t="shared" si="3"/>
        <v>青森県　三戸町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10.65</v>
      </c>
      <c r="Q6" s="21">
        <f t="shared" si="3"/>
        <v>3670</v>
      </c>
      <c r="R6" s="21">
        <f t="shared" si="3"/>
        <v>9022</v>
      </c>
      <c r="S6" s="21">
        <f t="shared" si="3"/>
        <v>151.79</v>
      </c>
      <c r="T6" s="21">
        <f t="shared" si="3"/>
        <v>59.44</v>
      </c>
      <c r="U6" s="21">
        <f t="shared" si="3"/>
        <v>954</v>
      </c>
      <c r="V6" s="21">
        <f t="shared" si="3"/>
        <v>51.29</v>
      </c>
      <c r="W6" s="21">
        <f t="shared" si="3"/>
        <v>18.600000000000001</v>
      </c>
      <c r="X6" s="22">
        <f>IF(X7="",NA(),X7)</f>
        <v>85.77</v>
      </c>
      <c r="Y6" s="22">
        <f t="shared" ref="Y6:AG6" si="4">IF(Y7="",NA(),Y7)</f>
        <v>84.73</v>
      </c>
      <c r="Z6" s="22">
        <f t="shared" si="4"/>
        <v>86.35</v>
      </c>
      <c r="AA6" s="22">
        <f t="shared" si="4"/>
        <v>83.43</v>
      </c>
      <c r="AB6" s="22">
        <f t="shared" si="4"/>
        <v>76.900000000000006</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1056.8800000000001</v>
      </c>
      <c r="BF6" s="22">
        <f t="shared" ref="BF6:BN6" si="7">IF(BF7="",NA(),BF7)</f>
        <v>1083.8900000000001</v>
      </c>
      <c r="BG6" s="22">
        <f t="shared" si="7"/>
        <v>1184.95</v>
      </c>
      <c r="BH6" s="22">
        <f t="shared" si="7"/>
        <v>1360.82</v>
      </c>
      <c r="BI6" s="22">
        <f t="shared" si="7"/>
        <v>1344.71</v>
      </c>
      <c r="BJ6" s="22">
        <f t="shared" si="7"/>
        <v>1183.92</v>
      </c>
      <c r="BK6" s="22">
        <f t="shared" si="7"/>
        <v>1128.72</v>
      </c>
      <c r="BL6" s="22">
        <f t="shared" si="7"/>
        <v>1125.25</v>
      </c>
      <c r="BM6" s="22">
        <f t="shared" si="7"/>
        <v>1157.05</v>
      </c>
      <c r="BN6" s="22">
        <f t="shared" si="7"/>
        <v>1228.8</v>
      </c>
      <c r="BO6" s="21" t="str">
        <f>IF(BO7="","",IF(BO7="-","【-】","【"&amp;SUBSTITUTE(TEXT(BO7,"#,##0.00"),"-","△")&amp;"】"))</f>
        <v>【1,045.20】</v>
      </c>
      <c r="BP6" s="22">
        <f>IF(BP7="",NA(),BP7)</f>
        <v>54.3</v>
      </c>
      <c r="BQ6" s="22">
        <f t="shared" ref="BQ6:BY6" si="8">IF(BQ7="",NA(),BQ7)</f>
        <v>51.26</v>
      </c>
      <c r="BR6" s="22">
        <f t="shared" si="8"/>
        <v>40.549999999999997</v>
      </c>
      <c r="BS6" s="22">
        <f t="shared" si="8"/>
        <v>28.01</v>
      </c>
      <c r="BT6" s="22">
        <f t="shared" si="8"/>
        <v>37.04</v>
      </c>
      <c r="BU6" s="22">
        <f t="shared" si="8"/>
        <v>42.5</v>
      </c>
      <c r="BV6" s="22">
        <f t="shared" si="8"/>
        <v>41.84</v>
      </c>
      <c r="BW6" s="22">
        <f t="shared" si="8"/>
        <v>41.44</v>
      </c>
      <c r="BX6" s="22">
        <f t="shared" si="8"/>
        <v>37.65</v>
      </c>
      <c r="BY6" s="22">
        <f t="shared" si="8"/>
        <v>37.31</v>
      </c>
      <c r="BZ6" s="21" t="str">
        <f>IF(BZ7="","",IF(BZ7="-","【-】","【"&amp;SUBSTITUTE(TEXT(BZ7,"#,##0.00"),"-","△")&amp;"】"))</f>
        <v>【49.51】</v>
      </c>
      <c r="CA6" s="22">
        <f>IF(CA7="",NA(),CA7)</f>
        <v>440.91</v>
      </c>
      <c r="CB6" s="22">
        <f t="shared" ref="CB6:CJ6" si="9">IF(CB7="",NA(),CB7)</f>
        <v>503.11</v>
      </c>
      <c r="CC6" s="22">
        <f t="shared" si="9"/>
        <v>600.41</v>
      </c>
      <c r="CD6" s="22">
        <f t="shared" si="9"/>
        <v>867.06</v>
      </c>
      <c r="CE6" s="22">
        <f t="shared" si="9"/>
        <v>627.11</v>
      </c>
      <c r="CF6" s="22">
        <f t="shared" si="9"/>
        <v>377.72</v>
      </c>
      <c r="CG6" s="22">
        <f t="shared" si="9"/>
        <v>390.47</v>
      </c>
      <c r="CH6" s="22">
        <f t="shared" si="9"/>
        <v>403.61</v>
      </c>
      <c r="CI6" s="22">
        <f t="shared" si="9"/>
        <v>442.82</v>
      </c>
      <c r="CJ6" s="22">
        <f t="shared" si="9"/>
        <v>425.76</v>
      </c>
      <c r="CK6" s="21" t="str">
        <f>IF(CK7="","",IF(CK7="-","【-】","【"&amp;SUBSTITUTE(TEXT(CK7,"#,##0.00"),"-","△")&amp;"】"))</f>
        <v>【317.14】</v>
      </c>
      <c r="CL6" s="22">
        <f>IF(CL7="",NA(),CL7)</f>
        <v>23.17</v>
      </c>
      <c r="CM6" s="22">
        <f t="shared" ref="CM6:CU6" si="10">IF(CM7="",NA(),CM7)</f>
        <v>22.47</v>
      </c>
      <c r="CN6" s="22">
        <f t="shared" si="10"/>
        <v>23.23</v>
      </c>
      <c r="CO6" s="22">
        <f t="shared" si="10"/>
        <v>25.3</v>
      </c>
      <c r="CP6" s="22">
        <f t="shared" si="10"/>
        <v>20.12</v>
      </c>
      <c r="CQ6" s="22">
        <f t="shared" si="10"/>
        <v>48.01</v>
      </c>
      <c r="CR6" s="22">
        <f t="shared" si="10"/>
        <v>49.08</v>
      </c>
      <c r="CS6" s="22">
        <f t="shared" si="10"/>
        <v>51.46</v>
      </c>
      <c r="CT6" s="22">
        <f t="shared" si="10"/>
        <v>51.84</v>
      </c>
      <c r="CU6" s="22">
        <f t="shared" si="10"/>
        <v>52.34</v>
      </c>
      <c r="CV6" s="21" t="str">
        <f>IF(CV7="","",IF(CV7="-","【-】","【"&amp;SUBSTITUTE(TEXT(CV7,"#,##0.00"),"-","△")&amp;"】"))</f>
        <v>【55.00】</v>
      </c>
      <c r="CW6" s="22">
        <f>IF(CW7="",NA(),CW7)</f>
        <v>76.44</v>
      </c>
      <c r="CX6" s="22">
        <f t="shared" ref="CX6:DF6" si="11">IF(CX7="",NA(),CX7)</f>
        <v>76.2</v>
      </c>
      <c r="CY6" s="22">
        <f t="shared" si="11"/>
        <v>74.27</v>
      </c>
      <c r="CZ6" s="22">
        <f t="shared" si="11"/>
        <v>65.11</v>
      </c>
      <c r="DA6" s="22">
        <f t="shared" si="11"/>
        <v>82.14</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2.78</v>
      </c>
      <c r="EF6" s="21">
        <f t="shared" si="14"/>
        <v>0</v>
      </c>
      <c r="EG6" s="22">
        <f t="shared" si="14"/>
        <v>0.19</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24414</v>
      </c>
      <c r="D7" s="24">
        <v>47</v>
      </c>
      <c r="E7" s="24">
        <v>1</v>
      </c>
      <c r="F7" s="24">
        <v>0</v>
      </c>
      <c r="G7" s="24">
        <v>0</v>
      </c>
      <c r="H7" s="24" t="s">
        <v>96</v>
      </c>
      <c r="I7" s="24" t="s">
        <v>97</v>
      </c>
      <c r="J7" s="24" t="s">
        <v>98</v>
      </c>
      <c r="K7" s="24" t="s">
        <v>99</v>
      </c>
      <c r="L7" s="24" t="s">
        <v>100</v>
      </c>
      <c r="M7" s="24" t="s">
        <v>101</v>
      </c>
      <c r="N7" s="25" t="s">
        <v>102</v>
      </c>
      <c r="O7" s="25" t="s">
        <v>103</v>
      </c>
      <c r="P7" s="25">
        <v>10.65</v>
      </c>
      <c r="Q7" s="25">
        <v>3670</v>
      </c>
      <c r="R7" s="25">
        <v>9022</v>
      </c>
      <c r="S7" s="25">
        <v>151.79</v>
      </c>
      <c r="T7" s="25">
        <v>59.44</v>
      </c>
      <c r="U7" s="25">
        <v>954</v>
      </c>
      <c r="V7" s="25">
        <v>51.29</v>
      </c>
      <c r="W7" s="25">
        <v>18.600000000000001</v>
      </c>
      <c r="X7" s="25">
        <v>85.77</v>
      </c>
      <c r="Y7" s="25">
        <v>84.73</v>
      </c>
      <c r="Z7" s="25">
        <v>86.35</v>
      </c>
      <c r="AA7" s="25">
        <v>83.43</v>
      </c>
      <c r="AB7" s="25">
        <v>76.900000000000006</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1056.8800000000001</v>
      </c>
      <c r="BF7" s="25">
        <v>1083.8900000000001</v>
      </c>
      <c r="BG7" s="25">
        <v>1184.95</v>
      </c>
      <c r="BH7" s="25">
        <v>1360.82</v>
      </c>
      <c r="BI7" s="25">
        <v>1344.71</v>
      </c>
      <c r="BJ7" s="25">
        <v>1183.92</v>
      </c>
      <c r="BK7" s="25">
        <v>1128.72</v>
      </c>
      <c r="BL7" s="25">
        <v>1125.25</v>
      </c>
      <c r="BM7" s="25">
        <v>1157.05</v>
      </c>
      <c r="BN7" s="25">
        <v>1228.8</v>
      </c>
      <c r="BO7" s="25">
        <v>1045.2</v>
      </c>
      <c r="BP7" s="25">
        <v>54.3</v>
      </c>
      <c r="BQ7" s="25">
        <v>51.26</v>
      </c>
      <c r="BR7" s="25">
        <v>40.549999999999997</v>
      </c>
      <c r="BS7" s="25">
        <v>28.01</v>
      </c>
      <c r="BT7" s="25">
        <v>37.04</v>
      </c>
      <c r="BU7" s="25">
        <v>42.5</v>
      </c>
      <c r="BV7" s="25">
        <v>41.84</v>
      </c>
      <c r="BW7" s="25">
        <v>41.44</v>
      </c>
      <c r="BX7" s="25">
        <v>37.65</v>
      </c>
      <c r="BY7" s="25">
        <v>37.31</v>
      </c>
      <c r="BZ7" s="25">
        <v>49.51</v>
      </c>
      <c r="CA7" s="25">
        <v>440.91</v>
      </c>
      <c r="CB7" s="25">
        <v>503.11</v>
      </c>
      <c r="CC7" s="25">
        <v>600.41</v>
      </c>
      <c r="CD7" s="25">
        <v>867.06</v>
      </c>
      <c r="CE7" s="25">
        <v>627.11</v>
      </c>
      <c r="CF7" s="25">
        <v>377.72</v>
      </c>
      <c r="CG7" s="25">
        <v>390.47</v>
      </c>
      <c r="CH7" s="25">
        <v>403.61</v>
      </c>
      <c r="CI7" s="25">
        <v>442.82</v>
      </c>
      <c r="CJ7" s="25">
        <v>425.76</v>
      </c>
      <c r="CK7" s="25">
        <v>317.14</v>
      </c>
      <c r="CL7" s="25">
        <v>23.17</v>
      </c>
      <c r="CM7" s="25">
        <v>22.47</v>
      </c>
      <c r="CN7" s="25">
        <v>23.23</v>
      </c>
      <c r="CO7" s="25">
        <v>25.3</v>
      </c>
      <c r="CP7" s="25">
        <v>20.12</v>
      </c>
      <c r="CQ7" s="25">
        <v>48.01</v>
      </c>
      <c r="CR7" s="25">
        <v>49.08</v>
      </c>
      <c r="CS7" s="25">
        <v>51.46</v>
      </c>
      <c r="CT7" s="25">
        <v>51.84</v>
      </c>
      <c r="CU7" s="25">
        <v>52.34</v>
      </c>
      <c r="CV7" s="25">
        <v>55</v>
      </c>
      <c r="CW7" s="25">
        <v>76.44</v>
      </c>
      <c r="CX7" s="25">
        <v>76.2</v>
      </c>
      <c r="CY7" s="25">
        <v>74.27</v>
      </c>
      <c r="CZ7" s="25">
        <v>65.11</v>
      </c>
      <c r="DA7" s="25">
        <v>82.14</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2.78</v>
      </c>
      <c r="EF7" s="25">
        <v>0</v>
      </c>
      <c r="EG7" s="25">
        <v>0.19</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建設課08</cp:lastModifiedBy>
  <dcterms:created xsi:type="dcterms:W3CDTF">2025-01-24T06:39:25Z</dcterms:created>
  <dcterms:modified xsi:type="dcterms:W3CDTF">2025-02-05T01:17:03Z</dcterms:modified>
  <cp:category/>
</cp:coreProperties>
</file>