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c01\共有\00_共有\25_都市計画課\02_上下水道班\07_公営企業・決算統計・経営戦略等\経営比較分析表\R05決算\"/>
    </mc:Choice>
  </mc:AlternateContent>
  <workbookProtection workbookAlgorithmName="SHA-512" workbookHashValue="CiDUl8OKcIhvZPzBAg6ggjwI3XDP5y/buTfMPHVOg6CNNJuYtU5P1DYAQiUbtDuuBAsg8i1/LZHFqnDQhfktaw==" workbookSaltValue="RVGQYeO9wKqhDgxcMCbyKw==" workbookSpinCount="100000" lockStructure="1"/>
  <bookViews>
    <workbookView xWindow="0" yWindow="0" windowWidth="20490" windowHeight="7620"/>
  </bookViews>
  <sheets>
    <sheet name="法非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5" i="4"/>
  <c r="J85" i="4"/>
  <c r="I85" i="4"/>
  <c r="E85" i="4"/>
  <c r="BB10" i="4"/>
  <c r="AT10" i="4"/>
  <c r="AL10" i="4"/>
  <c r="W10" i="4"/>
  <c r="P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<sst xmlns="http://schemas.openxmlformats.org/spreadsheetml/2006/main" count="233" uniqueCount="119">
  <si>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</si>
  <si>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</si>
  <si>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</si>
  <si>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</si>
  <si>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</si>
  <si>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</si>
  <si>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</si>
  <si>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</si>
  <si>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</si>
  <si>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</si>
  <si>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</si>
  <si>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</si>
  <si>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</si>
  <si>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</si>
  <si>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</si>
  <si>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</si>
  <si>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</si>
  <si>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</si>
  <si>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</si>
  <si>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</si>
  <si>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</si>
  <si>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</si>
  <si>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</si>
  <si>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</si>
  <si>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</si>
  <si>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</si>
  <si>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</si>
  <si>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</si>
  <si>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</si>
  <si>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</si>
  <si>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</si>
  <si>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</si>
  <si>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</si>
  <si>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</si>
  <si>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</si>
  <si>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</si>
  <si>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</si>
  <si>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</si>
  <si>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</si>
  <si>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</si>
  <si>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</si>
  <si>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</si>
  <si>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</si>
  <si>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</si>
  <si>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</si>
  <si>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</si>
  <si>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</si>
  <si>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</si>
  <si>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</si>
  <si>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</si>
  <si>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</si>
  <si>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</si>
  <si>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</si>
  <si>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</si>
  <si>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</si>
  <si>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</si>
  <si>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</si>
  <si>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</si>
  <si>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</si>
  <si>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</si>
  <si>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</si>
  <si>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</si>
  <si>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</si>
  <si>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</si>
  <si>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</si>
  <si>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</si>
  <si>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</si>
  <si>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</si>
  <si>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</si>
  <si>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</si>
  <si>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</si>
  <si>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</si>
  <si>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</si>
  <si>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</si>
  <si>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</si>
  <si>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</si>
  <si>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</si>
  <si>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</si>
  <si>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</si>
  <si>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</si>
  <si>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</si>
  <si>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</si>
  <si>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</si>
  <si>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</si>
  <si>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</si>
  <si>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</si>
  <si>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</si>
  <si>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</si>
  <si>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</si>
  <si>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</si>
  <si>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</si>
  <si>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</si>
  <si>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</si>
  <si>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</si>
  <si>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</si>
  <si>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</si>
  <si>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</si>
  <si>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五戸町</t>
  </si>
  <si>
    <t>法非適用</t>
  </si>
  <si>
    <t>水道事業</t>
  </si>
  <si>
    <t>簡易水道事業</t>
  </si>
  <si>
    <t>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</si>
  <si>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</si>
  <si>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</si>
  <si>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</si>
  <si>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</si>
  <si>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</si>
  <si>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</si>
  <si>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</si>
  <si>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</si>
  <si>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</si>
  <si>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</si>
  <si>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</si>
  <si>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</si>
  <si>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</si>
  <si>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</si>
  <si>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①継続的に100%を下回る赤字経営が続いている。今後は、適正な水道料金に見直すことで経営改善を図っていく。
④今後、耐用年数を迎える管路が増え、企業債借入額も増えることが見込まれるので、更新を見据えた料金水準への見直しを行う。
⑤毎年度100%を下回っている。今後は、適正な水道料金に見直すことで改善を図っていく。
⑥有収水量1㎥当たりの給水原価は、類似団体と比較して高い数値となっているので、管理業務委託などの業務内容を再度精査し、費用削減を図っていく。
⑦継続的に類似団体平均を下回っている。今後は処理施設の統廃合及び広域連携を検討し、適切な施設稼働規模になるよう努める。
⑧継続的に80%前後の数値で推移している。今後も定期的に点検を行い、漏水箇所の早期特定に努める。</t>
    <rPh sb="1" eb="4">
      <t>ケイゾクテキ</t>
    </rPh>
    <rPh sb="10" eb="12">
      <t>シタマワ</t>
    </rPh>
    <rPh sb="13" eb="15">
      <t>アカジ</t>
    </rPh>
    <rPh sb="15" eb="17">
      <t>ケイエイ</t>
    </rPh>
    <rPh sb="18" eb="19">
      <t>ツヅ</t>
    </rPh>
    <rPh sb="28" eb="30">
      <t>テキセイ</t>
    </rPh>
    <rPh sb="31" eb="33">
      <t>スイドウ</t>
    </rPh>
    <rPh sb="33" eb="35">
      <t>リョウキン</t>
    </rPh>
    <rPh sb="42" eb="44">
      <t>ケイエイ</t>
    </rPh>
    <rPh sb="55" eb="57">
      <t>コンゴ</t>
    </rPh>
    <rPh sb="72" eb="74">
      <t>キギョウ</t>
    </rPh>
    <rPh sb="74" eb="75">
      <t>サイ</t>
    </rPh>
    <rPh sb="75" eb="77">
      <t>カリイレ</t>
    </rPh>
    <rPh sb="77" eb="78">
      <t>ガク</t>
    </rPh>
    <rPh sb="79" eb="80">
      <t>フ</t>
    </rPh>
    <rPh sb="85" eb="87">
      <t>ミコ</t>
    </rPh>
    <rPh sb="110" eb="111">
      <t>オコナ</t>
    </rPh>
    <rPh sb="115" eb="117">
      <t>マイトシ</t>
    </rPh>
    <rPh sb="117" eb="118">
      <t>ド</t>
    </rPh>
    <rPh sb="123" eb="125">
      <t>シタマワ</t>
    </rPh>
    <rPh sb="159" eb="161">
      <t>ユウシュウ</t>
    </rPh>
    <rPh sb="161" eb="163">
      <t>スイリョウ</t>
    </rPh>
    <rPh sb="165" eb="166">
      <t>ア</t>
    </rPh>
    <rPh sb="169" eb="171">
      <t>キュウスイ</t>
    </rPh>
    <rPh sb="171" eb="173">
      <t>ゲンカ</t>
    </rPh>
    <rPh sb="175" eb="177">
      <t>ルイジ</t>
    </rPh>
    <rPh sb="177" eb="179">
      <t>ダンタイ</t>
    </rPh>
    <rPh sb="180" eb="182">
      <t>ヒカク</t>
    </rPh>
    <rPh sb="184" eb="185">
      <t>タカ</t>
    </rPh>
    <rPh sb="186" eb="188">
      <t>スウチ</t>
    </rPh>
    <rPh sb="197" eb="199">
      <t>カンリ</t>
    </rPh>
    <rPh sb="199" eb="201">
      <t>ギョウム</t>
    </rPh>
    <rPh sb="217" eb="219">
      <t>ヒヨウ</t>
    </rPh>
    <rPh sb="230" eb="233">
      <t>ケイゾクテキ</t>
    </rPh>
    <rPh sb="234" eb="236">
      <t>ルイジ</t>
    </rPh>
    <rPh sb="236" eb="238">
      <t>ダンタイ</t>
    </rPh>
    <rPh sb="238" eb="240">
      <t>ヘイキン</t>
    </rPh>
    <rPh sb="241" eb="243">
      <t>シタマワ</t>
    </rPh>
    <rPh sb="290" eb="293">
      <t>ケイゾクテキ</t>
    </rPh>
    <rPh sb="300" eb="302">
      <t>スウチ</t>
    </rPh>
    <rPh sb="303" eb="305">
      <t>スイイ</t>
    </rPh>
    <rPh sb="310" eb="312">
      <t>コンゴ</t>
    </rPh>
    <rPh sb="313" eb="316">
      <t>テイキテキ</t>
    </rPh>
    <rPh sb="317" eb="319">
      <t>テンケン</t>
    </rPh>
    <rPh sb="320" eb="321">
      <t>オコナ</t>
    </rPh>
    <rPh sb="323" eb="325">
      <t>ロウスイ</t>
    </rPh>
    <rPh sb="325" eb="327">
      <t>カショ</t>
    </rPh>
    <rPh sb="328" eb="330">
      <t>ソウキ</t>
    </rPh>
    <rPh sb="330" eb="332">
      <t>トクテイ</t>
    </rPh>
    <rPh sb="333" eb="334">
      <t>ツト</t>
    </rPh>
    <phoneticPr fontId="4"/>
  </si>
  <si>
    <t>令和17年度以降に耐用年数を迎える管路が増えていくので、更新を見据えた料金水準への見直しを行いつつ、事業費を平準化し、活用可能な補助事業を最大限活用しながら計画的に更新していく。</t>
    <rPh sb="0" eb="2">
      <t>レイワ</t>
    </rPh>
    <rPh sb="4" eb="6">
      <t>ネンド</t>
    </rPh>
    <rPh sb="6" eb="8">
      <t>イコウ</t>
    </rPh>
    <rPh sb="9" eb="11">
      <t>タイヨウ</t>
    </rPh>
    <rPh sb="11" eb="13">
      <t>ネンスウ</t>
    </rPh>
    <rPh sb="14" eb="15">
      <t>ムカ</t>
    </rPh>
    <rPh sb="17" eb="19">
      <t>カンロ</t>
    </rPh>
    <rPh sb="20" eb="21">
      <t>フ</t>
    </rPh>
    <rPh sb="28" eb="30">
      <t>コウシン</t>
    </rPh>
    <rPh sb="31" eb="33">
      <t>ミス</t>
    </rPh>
    <rPh sb="35" eb="37">
      <t>リョウキン</t>
    </rPh>
    <rPh sb="37" eb="39">
      <t>スイジュン</t>
    </rPh>
    <rPh sb="41" eb="43">
      <t>ミナオ</t>
    </rPh>
    <rPh sb="45" eb="46">
      <t>オコナ</t>
    </rPh>
    <rPh sb="50" eb="53">
      <t>ジギョウヒ</t>
    </rPh>
    <rPh sb="54" eb="57">
      <t>ヘイジュンカ</t>
    </rPh>
    <rPh sb="59" eb="61">
      <t>カツヨウ</t>
    </rPh>
    <rPh sb="61" eb="63">
      <t>カノウ</t>
    </rPh>
    <rPh sb="64" eb="66">
      <t>ホジョ</t>
    </rPh>
    <rPh sb="66" eb="68">
      <t>ジギョウ</t>
    </rPh>
    <rPh sb="69" eb="72">
      <t>サイダイゲン</t>
    </rPh>
    <rPh sb="72" eb="74">
      <t>カツヨウ</t>
    </rPh>
    <rPh sb="78" eb="80">
      <t>ケイカク</t>
    </rPh>
    <rPh sb="80" eb="81">
      <t>テキ</t>
    </rPh>
    <rPh sb="82" eb="84">
      <t>コウシン</t>
    </rPh>
    <phoneticPr fontId="4"/>
  </si>
  <si>
    <t>今後の経営健全化及び計画的な管路等更新事業に向け、適正な水道料金に見直していくとともに、「五戸町簡易水道事業経営戦略」を改定した上で、それに即した経営改善に取り組んでいく。</t>
    <rPh sb="0" eb="2">
      <t>コンゴ</t>
    </rPh>
    <rPh sb="3" eb="5">
      <t>ケイエイ</t>
    </rPh>
    <rPh sb="5" eb="8">
      <t>ケンゼンカ</t>
    </rPh>
    <rPh sb="8" eb="9">
      <t>オヨ</t>
    </rPh>
    <rPh sb="14" eb="16">
      <t>カンロ</t>
    </rPh>
    <rPh sb="16" eb="17">
      <t>トウ</t>
    </rPh>
    <rPh sb="17" eb="19">
      <t>コウシン</t>
    </rPh>
    <rPh sb="19" eb="21">
      <t>ジギョウ</t>
    </rPh>
    <rPh sb="22" eb="23">
      <t>ム</t>
    </rPh>
    <rPh sb="33" eb="35">
      <t>ミナオ</t>
    </rPh>
    <rPh sb="48" eb="50">
      <t>カンイ</t>
    </rPh>
    <rPh sb="50" eb="52">
      <t>スイドウ</t>
    </rPh>
    <rPh sb="64" eb="65">
      <t>ウエ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</si>
</sst>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F-4301-8E20-B4FF41251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0.71</c:v>
                </c:pt>
                <c:pt idx="1">
                  <c:v>0.72</c:v>
                </c:pt>
                <c:pt idx="2">
                  <c:v>0.71</c:v>
                </c:pt>
                <c:pt idx="3">
                  <c:v>0.55000000000000004</c:v>
                </c:pt>
                <c:pt idx="4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6F-4301-8E20-B4FF41251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94.71</c:v>
                </c:pt>
                <c:pt idx="1">
                  <c:v>86.01</c:v>
                </c:pt>
                <c:pt idx="2">
                  <c:v>89.13</c:v>
                </c:pt>
                <c:pt idx="3">
                  <c:v>82.43</c:v>
                </c:pt>
                <c:pt idx="4">
                  <c:v>86.06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2-44EE-BB8F-C8BD44209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79.099999999999994</c:v>
                </c:pt>
                <c:pt idx="1">
                  <c:v>79.33</c:v>
                </c:pt>
                <c:pt idx="2">
                  <c:v>73.540000000000006</c:v>
                </c:pt>
                <c:pt idx="3">
                  <c:v>75.44</c:v>
                </c:pt>
                <c:pt idx="4">
                  <c:v>78.14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E2-44EE-BB8F-C8BD44209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D7-4E42-88D4-F1084B479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D7-4E42-88D4-F1084B479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4-444F-B6D2-2D37D540D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44-444F-B6D2-2D37D540D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5-4DBF-B24C-BC558501E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95-4DBF-B24C-BC558501E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8-4351-B6EC-1AAAC46C6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78-4351-B6EC-1AAAC46C6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339.87</c:v>
                </c:pt>
                <c:pt idx="1">
                  <c:v>308.32</c:v>
                </c:pt>
                <c:pt idx="2">
                  <c:v>285.01</c:v>
                </c:pt>
                <c:pt idx="3">
                  <c:v>259.11</c:v>
                </c:pt>
                <c:pt idx="4">
                  <c:v>249.28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67-4271-A23A-63554BEE3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1018.52</c:v>
                </c:pt>
                <c:pt idx="1">
                  <c:v>949.61</c:v>
                </c:pt>
                <c:pt idx="2">
                  <c:v>918.84</c:v>
                </c:pt>
                <c:pt idx="3">
                  <c:v>955.49</c:v>
                </c:pt>
                <c:pt idx="4">
                  <c:v>1017.9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67-4271-A23A-63554BEE3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65.510000000000005</c:v>
                </c:pt>
                <c:pt idx="1">
                  <c:v>71.92</c:v>
                </c:pt>
                <c:pt idx="2">
                  <c:v>65.3</c:v>
                </c:pt>
                <c:pt idx="3">
                  <c:v>61.76</c:v>
                </c:pt>
                <c:pt idx="4">
                  <c:v>55.84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E-422B-BFC8-6D64A1083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58.79</c:v>
                </c:pt>
                <c:pt idx="1">
                  <c:v>58.41</c:v>
                </c:pt>
                <c:pt idx="2">
                  <c:v>58.27</c:v>
                </c:pt>
                <c:pt idx="3">
                  <c:v>55.15</c:v>
                </c:pt>
                <c:pt idx="4">
                  <c:v>53.95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1E-422B-BFC8-6D64A1083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353.17</c:v>
                </c:pt>
                <c:pt idx="1">
                  <c:v>331.6</c:v>
                </c:pt>
                <c:pt idx="2">
                  <c:v>365.06</c:v>
                </c:pt>
                <c:pt idx="3">
                  <c:v>384.16</c:v>
                </c:pt>
                <c:pt idx="4">
                  <c:v>376.97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64-493D-A083-33FFE8D68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298.25</c:v>
                </c:pt>
                <c:pt idx="1">
                  <c:v>303.27999999999997</c:v>
                </c:pt>
                <c:pt idx="2">
                  <c:v>303.81</c:v>
                </c:pt>
                <c:pt idx="3">
                  <c:v>310.26</c:v>
                </c:pt>
                <c:pt idx="4">
                  <c:v>318.99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64-493D-A083-33FFE8D68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43.59</c:v>
                </c:pt>
                <c:pt idx="1">
                  <c:v>41.71</c:v>
                </c:pt>
                <c:pt idx="2">
                  <c:v>40.28</c:v>
                </c:pt>
                <c:pt idx="3">
                  <c:v>40.159999999999997</c:v>
                </c:pt>
                <c:pt idx="4">
                  <c:v>39.58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2A-49A2-9D1F-78241E6D3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56.04</c:v>
                </c:pt>
                <c:pt idx="1">
                  <c:v>58.52</c:v>
                </c:pt>
                <c:pt idx="2">
                  <c:v>58.88</c:v>
                </c:pt>
                <c:pt idx="3">
                  <c:v>58.16</c:v>
                </c:pt>
                <c:pt idx="4">
                  <c:v>55.9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2A-49A2-9D1F-78241E6D3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85.15</c:v>
                </c:pt>
                <c:pt idx="1">
                  <c:v>86.15</c:v>
                </c:pt>
                <c:pt idx="2">
                  <c:v>85.42</c:v>
                </c:pt>
                <c:pt idx="3">
                  <c:v>82.11</c:v>
                </c:pt>
                <c:pt idx="4">
                  <c:v>82.22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A5-4722-8139-8B95A504D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72.78</c:v>
                </c:pt>
                <c:pt idx="1">
                  <c:v>71.33</c:v>
                </c:pt>
                <c:pt idx="2">
                  <c:v>71.150000000000006</c:v>
                </c:pt>
                <c:pt idx="3">
                  <c:v>70.34</c:v>
                </c:pt>
                <c:pt idx="4">
                  <c:v>71.08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A5-4722-8139-8B95A504D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【1,045.20】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【317.14】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49" zoomScaleNormal="100" workbookViewId="0">
      <selection activeCell="BG58" sqref="BG58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</row>
    <row r="3" spans="1:78" ht="9.75" customHeight="1" x14ac:dyDescent="0.15">
      <c r="A3" s="2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</row>
    <row r="4" spans="1:78" ht="9.75" customHeight="1" x14ac:dyDescent="0.15">
      <c r="A4" s="2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9" t="str">
        <f>データ!H6</f>
        <v>青森県　五戸町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7" t="s">
        <v>1</v>
      </c>
      <c r="C7" s="57"/>
      <c r="D7" s="57"/>
      <c r="E7" s="57"/>
      <c r="F7" s="57"/>
      <c r="G7" s="57"/>
      <c r="H7" s="57"/>
      <c r="I7" s="57" t="s">
        <v>2</v>
      </c>
      <c r="J7" s="57"/>
      <c r="K7" s="57"/>
      <c r="L7" s="57"/>
      <c r="M7" s="57"/>
      <c r="N7" s="57"/>
      <c r="O7" s="57"/>
      <c r="P7" s="57" t="s">
        <v>3</v>
      </c>
      <c r="Q7" s="57"/>
      <c r="R7" s="57"/>
      <c r="S7" s="57"/>
      <c r="T7" s="57"/>
      <c r="U7" s="57"/>
      <c r="V7" s="57"/>
      <c r="W7" s="57" t="s">
        <v>4</v>
      </c>
      <c r="X7" s="57"/>
      <c r="Y7" s="57"/>
      <c r="Z7" s="57"/>
      <c r="AA7" s="57"/>
      <c r="AB7" s="57"/>
      <c r="AC7" s="57"/>
      <c r="AD7" s="57" t="s">
        <v>5</v>
      </c>
      <c r="AE7" s="57"/>
      <c r="AF7" s="57"/>
      <c r="AG7" s="57"/>
      <c r="AH7" s="57"/>
      <c r="AI7" s="57"/>
      <c r="AJ7" s="57"/>
      <c r="AK7" s="2"/>
      <c r="AL7" s="57" t="s">
        <v>6</v>
      </c>
      <c r="AM7" s="57"/>
      <c r="AN7" s="57"/>
      <c r="AO7" s="57"/>
      <c r="AP7" s="57"/>
      <c r="AQ7" s="57"/>
      <c r="AR7" s="57"/>
      <c r="AS7" s="57"/>
      <c r="AT7" s="57" t="s">
        <v>7</v>
      </c>
      <c r="AU7" s="57"/>
      <c r="AV7" s="57"/>
      <c r="AW7" s="57"/>
      <c r="AX7" s="57"/>
      <c r="AY7" s="57"/>
      <c r="AZ7" s="57"/>
      <c r="BA7" s="57"/>
      <c r="BB7" s="57" t="s">
        <v>8</v>
      </c>
      <c r="BC7" s="57"/>
      <c r="BD7" s="57"/>
      <c r="BE7" s="57"/>
      <c r="BF7" s="57"/>
      <c r="BG7" s="57"/>
      <c r="BH7" s="57"/>
      <c r="BI7" s="57"/>
      <c r="BJ7" s="3"/>
      <c r="BK7" s="3"/>
      <c r="BL7" s="62" t="s">
        <v>9</v>
      </c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4"/>
    </row>
    <row r="8" spans="1:78" ht="18.75" customHeight="1" x14ac:dyDescent="0.15">
      <c r="A8" s="2"/>
      <c r="B8" s="65" t="str">
        <f>データ!$I$6</f>
        <v>法非適用</v>
      </c>
      <c r="C8" s="65"/>
      <c r="D8" s="65"/>
      <c r="E8" s="65"/>
      <c r="F8" s="65"/>
      <c r="G8" s="65"/>
      <c r="H8" s="65"/>
      <c r="I8" s="65" t="str">
        <f>データ!$J$6</f>
        <v>水道事業</v>
      </c>
      <c r="J8" s="65"/>
      <c r="K8" s="65"/>
      <c r="L8" s="65"/>
      <c r="M8" s="65"/>
      <c r="N8" s="65"/>
      <c r="O8" s="65"/>
      <c r="P8" s="65" t="str">
        <f>データ!$K$6</f>
        <v>簡易水道事業</v>
      </c>
      <c r="Q8" s="65"/>
      <c r="R8" s="65"/>
      <c r="S8" s="65"/>
      <c r="T8" s="65"/>
      <c r="U8" s="65"/>
      <c r="V8" s="65"/>
      <c r="W8" s="65" t="str">
        <f>データ!$L$6</f>
        <v>D3</v>
      </c>
      <c r="X8" s="65"/>
      <c r="Y8" s="65"/>
      <c r="Z8" s="65"/>
      <c r="AA8" s="65"/>
      <c r="AB8" s="65"/>
      <c r="AC8" s="65"/>
      <c r="AD8" s="65" t="str">
        <f>データ!$M$6</f>
        <v>非設置</v>
      </c>
      <c r="AE8" s="65"/>
      <c r="AF8" s="65"/>
      <c r="AG8" s="65"/>
      <c r="AH8" s="65"/>
      <c r="AI8" s="65"/>
      <c r="AJ8" s="65"/>
      <c r="AK8" s="2"/>
      <c r="AL8" s="54">
        <f>データ!$R$6</f>
        <v>15653</v>
      </c>
      <c r="AM8" s="54"/>
      <c r="AN8" s="54"/>
      <c r="AO8" s="54"/>
      <c r="AP8" s="54"/>
      <c r="AQ8" s="54"/>
      <c r="AR8" s="54"/>
      <c r="AS8" s="54"/>
      <c r="AT8" s="44">
        <f>データ!$S$6</f>
        <v>177.67</v>
      </c>
      <c r="AU8" s="44"/>
      <c r="AV8" s="44"/>
      <c r="AW8" s="44"/>
      <c r="AX8" s="44"/>
      <c r="AY8" s="44"/>
      <c r="AZ8" s="44"/>
      <c r="BA8" s="44"/>
      <c r="BB8" s="44">
        <f>データ!$T$6</f>
        <v>88.1</v>
      </c>
      <c r="BC8" s="44"/>
      <c r="BD8" s="44"/>
      <c r="BE8" s="44"/>
      <c r="BF8" s="44"/>
      <c r="BG8" s="44"/>
      <c r="BH8" s="44"/>
      <c r="BI8" s="44"/>
      <c r="BJ8" s="3"/>
      <c r="BK8" s="3"/>
      <c r="BL8" s="66" t="s">
        <v>10</v>
      </c>
      <c r="BM8" s="67"/>
      <c r="BN8" s="55" t="s">
        <v>11</v>
      </c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6"/>
    </row>
    <row r="9" spans="1:78" ht="18.75" customHeight="1" x14ac:dyDescent="0.15">
      <c r="A9" s="2"/>
      <c r="B9" s="57" t="s">
        <v>12</v>
      </c>
      <c r="C9" s="57"/>
      <c r="D9" s="57"/>
      <c r="E9" s="57"/>
      <c r="F9" s="57"/>
      <c r="G9" s="57"/>
      <c r="H9" s="57"/>
      <c r="I9" s="57" t="s">
        <v>13</v>
      </c>
      <c r="J9" s="57"/>
      <c r="K9" s="57"/>
      <c r="L9" s="57"/>
      <c r="M9" s="57"/>
      <c r="N9" s="57"/>
      <c r="O9" s="57"/>
      <c r="P9" s="57" t="s">
        <v>14</v>
      </c>
      <c r="Q9" s="57"/>
      <c r="R9" s="57"/>
      <c r="S9" s="57"/>
      <c r="T9" s="57"/>
      <c r="U9" s="57"/>
      <c r="V9" s="57"/>
      <c r="W9" s="57" t="s">
        <v>15</v>
      </c>
      <c r="X9" s="57"/>
      <c r="Y9" s="57"/>
      <c r="Z9" s="57"/>
      <c r="AA9" s="57"/>
      <c r="AB9" s="57"/>
      <c r="AC9" s="57"/>
      <c r="AD9" s="2"/>
      <c r="AE9" s="2"/>
      <c r="AF9" s="2"/>
      <c r="AG9" s="2"/>
      <c r="AH9" s="3"/>
      <c r="AI9" s="2"/>
      <c r="AJ9" s="2"/>
      <c r="AK9" s="2"/>
      <c r="AL9" s="57" t="s">
        <v>16</v>
      </c>
      <c r="AM9" s="57"/>
      <c r="AN9" s="57"/>
      <c r="AO9" s="57"/>
      <c r="AP9" s="57"/>
      <c r="AQ9" s="57"/>
      <c r="AR9" s="57"/>
      <c r="AS9" s="57"/>
      <c r="AT9" s="57" t="s">
        <v>17</v>
      </c>
      <c r="AU9" s="57"/>
      <c r="AV9" s="57"/>
      <c r="AW9" s="57"/>
      <c r="AX9" s="57"/>
      <c r="AY9" s="57"/>
      <c r="AZ9" s="57"/>
      <c r="BA9" s="57"/>
      <c r="BB9" s="57" t="s">
        <v>18</v>
      </c>
      <c r="BC9" s="57"/>
      <c r="BD9" s="57"/>
      <c r="BE9" s="57"/>
      <c r="BF9" s="57"/>
      <c r="BG9" s="57"/>
      <c r="BH9" s="57"/>
      <c r="BI9" s="57"/>
      <c r="BJ9" s="3"/>
      <c r="BK9" s="3"/>
      <c r="BL9" s="58" t="s">
        <v>19</v>
      </c>
      <c r="BM9" s="59"/>
      <c r="BN9" s="60" t="s">
        <v>20</v>
      </c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1"/>
    </row>
    <row r="10" spans="1:78" ht="18.75" customHeight="1" x14ac:dyDescent="0.15">
      <c r="A10" s="2"/>
      <c r="B10" s="44" t="str">
        <f>データ!$N$6</f>
        <v>-</v>
      </c>
      <c r="C10" s="44"/>
      <c r="D10" s="44"/>
      <c r="E10" s="44"/>
      <c r="F10" s="44"/>
      <c r="G10" s="44"/>
      <c r="H10" s="44"/>
      <c r="I10" s="44" t="str">
        <f>データ!$O$6</f>
        <v>該当数値なし</v>
      </c>
      <c r="J10" s="44"/>
      <c r="K10" s="44"/>
      <c r="L10" s="44"/>
      <c r="M10" s="44"/>
      <c r="N10" s="44"/>
      <c r="O10" s="44"/>
      <c r="P10" s="44">
        <f>データ!$P$6</f>
        <v>15.64</v>
      </c>
      <c r="Q10" s="44"/>
      <c r="R10" s="44"/>
      <c r="S10" s="44"/>
      <c r="T10" s="44"/>
      <c r="U10" s="44"/>
      <c r="V10" s="44"/>
      <c r="W10" s="54">
        <f>データ!$Q$6</f>
        <v>3828</v>
      </c>
      <c r="X10" s="54"/>
      <c r="Y10" s="54"/>
      <c r="Z10" s="54"/>
      <c r="AA10" s="54"/>
      <c r="AB10" s="54"/>
      <c r="AC10" s="54"/>
      <c r="AD10" s="2"/>
      <c r="AE10" s="2"/>
      <c r="AF10" s="2"/>
      <c r="AG10" s="2"/>
      <c r="AH10" s="2"/>
      <c r="AI10" s="2"/>
      <c r="AJ10" s="2"/>
      <c r="AK10" s="2"/>
      <c r="AL10" s="54">
        <f>データ!$U$6</f>
        <v>2430</v>
      </c>
      <c r="AM10" s="54"/>
      <c r="AN10" s="54"/>
      <c r="AO10" s="54"/>
      <c r="AP10" s="54"/>
      <c r="AQ10" s="54"/>
      <c r="AR10" s="54"/>
      <c r="AS10" s="54"/>
      <c r="AT10" s="44">
        <f>データ!$V$6</f>
        <v>33.39</v>
      </c>
      <c r="AU10" s="44"/>
      <c r="AV10" s="44"/>
      <c r="AW10" s="44"/>
      <c r="AX10" s="44"/>
      <c r="AY10" s="44"/>
      <c r="AZ10" s="44"/>
      <c r="BA10" s="44"/>
      <c r="BB10" s="44">
        <f>データ!$W$6</f>
        <v>72.78</v>
      </c>
      <c r="BC10" s="44"/>
      <c r="BD10" s="44"/>
      <c r="BE10" s="44"/>
      <c r="BF10" s="44"/>
      <c r="BG10" s="44"/>
      <c r="BH10" s="44"/>
      <c r="BI10" s="44"/>
      <c r="BJ10" s="2"/>
      <c r="BK10" s="2"/>
      <c r="BL10" s="45" t="s">
        <v>21</v>
      </c>
      <c r="BM10" s="46"/>
      <c r="BN10" s="47" t="s">
        <v>22</v>
      </c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8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9" t="s">
        <v>23</v>
      </c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</row>
    <row r="14" spans="1:78" ht="13.5" customHeight="1" x14ac:dyDescent="0.15">
      <c r="A14" s="2"/>
      <c r="B14" s="51" t="s">
        <v>24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3"/>
      <c r="BK14" s="2"/>
      <c r="BL14" s="35" t="s">
        <v>25</v>
      </c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7"/>
    </row>
    <row r="15" spans="1:78" ht="13.5" customHeight="1" x14ac:dyDescent="0.15">
      <c r="A15" s="2"/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3"/>
      <c r="BK15" s="2"/>
      <c r="BL15" s="38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4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116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5" t="s">
        <v>26</v>
      </c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8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4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117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41" t="s">
        <v>27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3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3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5" t="s">
        <v>28</v>
      </c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8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4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118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【76.13】</v>
      </c>
      <c r="F85" s="13" t="s">
        <v>41</v>
      </c>
      <c r="G85" s="13" t="s">
        <v>41</v>
      </c>
      <c r="H85" s="13" t="str">
        <f>データ!BO6</f>
        <v>【1,045.20】</v>
      </c>
      <c r="I85" s="13" t="str">
        <f>データ!BZ6</f>
        <v>【49.51】</v>
      </c>
      <c r="J85" s="13" t="str">
        <f>データ!CK6</f>
        <v>【317.14】</v>
      </c>
      <c r="K85" s="13" t="str">
        <f>データ!CV6</f>
        <v>【55.00】</v>
      </c>
      <c r="L85" s="13" t="str">
        <f>データ!DG6</f>
        <v>【69.82】</v>
      </c>
      <c r="M85" s="13" t="s">
        <v>42</v>
      </c>
      <c r="N85" s="13" t="s">
        <v>43</v>
      </c>
      <c r="O85" s="13" t="str">
        <f>データ!EN6</f>
        <v>【0.40】</v>
      </c>
    </row>
  </sheetData>
  <sheetProtection algorithmName="SHA-512" hashValue="UkKRLkbNgem2r7wB6L3U3DVouxEy781FdwUxedQb+9jo52YLxnXttKftzwWZ0o47VDYG87LOhVQtkbms/OnD8w==" saltValue="E1XQkbKxrVCaGMqq/TfLLA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AT10:BA10"/>
    <mergeCell ref="BL16:BZ44"/>
    <mergeCell ref="BL45:BZ46"/>
    <mergeCell ref="BL47:BZ63"/>
    <mergeCell ref="B60:BJ61"/>
    <mergeCell ref="BL64:BZ65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44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45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46</v>
      </c>
      <c r="B3" s="16" t="s">
        <v>47</v>
      </c>
      <c r="C3" s="16" t="s">
        <v>48</v>
      </c>
      <c r="D3" s="16" t="s">
        <v>49</v>
      </c>
      <c r="E3" s="16" t="s">
        <v>50</v>
      </c>
      <c r="F3" s="16" t="s">
        <v>51</v>
      </c>
      <c r="G3" s="16" t="s">
        <v>52</v>
      </c>
      <c r="H3" s="71" t="s">
        <v>53</v>
      </c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3"/>
      <c r="X3" s="77" t="s">
        <v>54</v>
      </c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 t="s">
        <v>55</v>
      </c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</row>
    <row r="4" spans="1:144" x14ac:dyDescent="0.15">
      <c r="A4" s="15" t="s">
        <v>56</v>
      </c>
      <c r="B4" s="17"/>
      <c r="C4" s="17"/>
      <c r="D4" s="17"/>
      <c r="E4" s="17"/>
      <c r="F4" s="17"/>
      <c r="G4" s="17"/>
      <c r="H4" s="74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6"/>
      <c r="X4" s="70" t="s">
        <v>57</v>
      </c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 t="s">
        <v>58</v>
      </c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 t="s">
        <v>59</v>
      </c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 t="s">
        <v>60</v>
      </c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 t="s">
        <v>61</v>
      </c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 t="s">
        <v>62</v>
      </c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 t="s">
        <v>63</v>
      </c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 t="s">
        <v>64</v>
      </c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 t="s">
        <v>65</v>
      </c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 t="s">
        <v>66</v>
      </c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 t="s">
        <v>67</v>
      </c>
      <c r="EE4" s="70"/>
      <c r="EF4" s="70"/>
      <c r="EG4" s="70"/>
      <c r="EH4" s="70"/>
      <c r="EI4" s="70"/>
      <c r="EJ4" s="70"/>
      <c r="EK4" s="70"/>
      <c r="EL4" s="70"/>
      <c r="EM4" s="70"/>
      <c r="EN4" s="70"/>
    </row>
    <row r="5" spans="1:144" x14ac:dyDescent="0.15">
      <c r="A5" s="15" t="s">
        <v>68</v>
      </c>
      <c r="B5" s="18"/>
      <c r="C5" s="18"/>
      <c r="D5" s="18"/>
      <c r="E5" s="18"/>
      <c r="F5" s="18"/>
      <c r="G5" s="18"/>
      <c r="H5" s="19" t="s">
        <v>69</v>
      </c>
      <c r="I5" s="19" t="s">
        <v>70</v>
      </c>
      <c r="J5" s="19" t="s">
        <v>71</v>
      </c>
      <c r="K5" s="19" t="s">
        <v>72</v>
      </c>
      <c r="L5" s="19" t="s">
        <v>73</v>
      </c>
      <c r="M5" s="19" t="s">
        <v>74</v>
      </c>
      <c r="N5" s="19" t="s">
        <v>75</v>
      </c>
      <c r="O5" s="19" t="s">
        <v>76</v>
      </c>
      <c r="P5" s="19" t="s">
        <v>77</v>
      </c>
      <c r="Q5" s="19" t="s">
        <v>78</v>
      </c>
      <c r="R5" s="19" t="s">
        <v>79</v>
      </c>
      <c r="S5" s="19" t="s">
        <v>80</v>
      </c>
      <c r="T5" s="19" t="s">
        <v>81</v>
      </c>
      <c r="U5" s="19" t="s">
        <v>82</v>
      </c>
      <c r="V5" s="19" t="s">
        <v>83</v>
      </c>
      <c r="W5" s="19" t="s">
        <v>84</v>
      </c>
      <c r="X5" s="19" t="s">
        <v>85</v>
      </c>
      <c r="Y5" s="19" t="s">
        <v>86</v>
      </c>
      <c r="Z5" s="19" t="s">
        <v>87</v>
      </c>
      <c r="AA5" s="19" t="s">
        <v>88</v>
      </c>
      <c r="AB5" s="19" t="s">
        <v>89</v>
      </c>
      <c r="AC5" s="19" t="s">
        <v>90</v>
      </c>
      <c r="AD5" s="19" t="s">
        <v>91</v>
      </c>
      <c r="AE5" s="19" t="s">
        <v>92</v>
      </c>
      <c r="AF5" s="19" t="s">
        <v>93</v>
      </c>
      <c r="AG5" s="19" t="s">
        <v>94</v>
      </c>
      <c r="AH5" s="19" t="s">
        <v>29</v>
      </c>
      <c r="AI5" s="19" t="s">
        <v>85</v>
      </c>
      <c r="AJ5" s="19" t="s">
        <v>86</v>
      </c>
      <c r="AK5" s="19" t="s">
        <v>87</v>
      </c>
      <c r="AL5" s="19" t="s">
        <v>88</v>
      </c>
      <c r="AM5" s="19" t="s">
        <v>89</v>
      </c>
      <c r="AN5" s="19" t="s">
        <v>90</v>
      </c>
      <c r="AO5" s="19" t="s">
        <v>91</v>
      </c>
      <c r="AP5" s="19" t="s">
        <v>92</v>
      </c>
      <c r="AQ5" s="19" t="s">
        <v>93</v>
      </c>
      <c r="AR5" s="19" t="s">
        <v>94</v>
      </c>
      <c r="AS5" s="19" t="s">
        <v>95</v>
      </c>
      <c r="AT5" s="19" t="s">
        <v>85</v>
      </c>
      <c r="AU5" s="19" t="s">
        <v>86</v>
      </c>
      <c r="AV5" s="19" t="s">
        <v>87</v>
      </c>
      <c r="AW5" s="19" t="s">
        <v>88</v>
      </c>
      <c r="AX5" s="19" t="s">
        <v>89</v>
      </c>
      <c r="AY5" s="19" t="s">
        <v>90</v>
      </c>
      <c r="AZ5" s="19" t="s">
        <v>91</v>
      </c>
      <c r="BA5" s="19" t="s">
        <v>92</v>
      </c>
      <c r="BB5" s="19" t="s">
        <v>93</v>
      </c>
      <c r="BC5" s="19" t="s">
        <v>94</v>
      </c>
      <c r="BD5" s="19" t="s">
        <v>95</v>
      </c>
      <c r="BE5" s="19" t="s">
        <v>85</v>
      </c>
      <c r="BF5" s="19" t="s">
        <v>86</v>
      </c>
      <c r="BG5" s="19" t="s">
        <v>87</v>
      </c>
      <c r="BH5" s="19" t="s">
        <v>88</v>
      </c>
      <c r="BI5" s="19" t="s">
        <v>89</v>
      </c>
      <c r="BJ5" s="19" t="s">
        <v>90</v>
      </c>
      <c r="BK5" s="19" t="s">
        <v>91</v>
      </c>
      <c r="BL5" s="19" t="s">
        <v>92</v>
      </c>
      <c r="BM5" s="19" t="s">
        <v>93</v>
      </c>
      <c r="BN5" s="19" t="s">
        <v>94</v>
      </c>
      <c r="BO5" s="19" t="s">
        <v>95</v>
      </c>
      <c r="BP5" s="19" t="s">
        <v>85</v>
      </c>
      <c r="BQ5" s="19" t="s">
        <v>86</v>
      </c>
      <c r="BR5" s="19" t="s">
        <v>87</v>
      </c>
      <c r="BS5" s="19" t="s">
        <v>88</v>
      </c>
      <c r="BT5" s="19" t="s">
        <v>89</v>
      </c>
      <c r="BU5" s="19" t="s">
        <v>90</v>
      </c>
      <c r="BV5" s="19" t="s">
        <v>91</v>
      </c>
      <c r="BW5" s="19" t="s">
        <v>92</v>
      </c>
      <c r="BX5" s="19" t="s">
        <v>93</v>
      </c>
      <c r="BY5" s="19" t="s">
        <v>94</v>
      </c>
      <c r="BZ5" s="19" t="s">
        <v>95</v>
      </c>
      <c r="CA5" s="19" t="s">
        <v>85</v>
      </c>
      <c r="CB5" s="19" t="s">
        <v>86</v>
      </c>
      <c r="CC5" s="19" t="s">
        <v>87</v>
      </c>
      <c r="CD5" s="19" t="s">
        <v>88</v>
      </c>
      <c r="CE5" s="19" t="s">
        <v>89</v>
      </c>
      <c r="CF5" s="19" t="s">
        <v>90</v>
      </c>
      <c r="CG5" s="19" t="s">
        <v>91</v>
      </c>
      <c r="CH5" s="19" t="s">
        <v>92</v>
      </c>
      <c r="CI5" s="19" t="s">
        <v>93</v>
      </c>
      <c r="CJ5" s="19" t="s">
        <v>94</v>
      </c>
      <c r="CK5" s="19" t="s">
        <v>95</v>
      </c>
      <c r="CL5" s="19" t="s">
        <v>85</v>
      </c>
      <c r="CM5" s="19" t="s">
        <v>86</v>
      </c>
      <c r="CN5" s="19" t="s">
        <v>87</v>
      </c>
      <c r="CO5" s="19" t="s">
        <v>88</v>
      </c>
      <c r="CP5" s="19" t="s">
        <v>89</v>
      </c>
      <c r="CQ5" s="19" t="s">
        <v>90</v>
      </c>
      <c r="CR5" s="19" t="s">
        <v>91</v>
      </c>
      <c r="CS5" s="19" t="s">
        <v>92</v>
      </c>
      <c r="CT5" s="19" t="s">
        <v>93</v>
      </c>
      <c r="CU5" s="19" t="s">
        <v>94</v>
      </c>
      <c r="CV5" s="19" t="s">
        <v>95</v>
      </c>
      <c r="CW5" s="19" t="s">
        <v>85</v>
      </c>
      <c r="CX5" s="19" t="s">
        <v>86</v>
      </c>
      <c r="CY5" s="19" t="s">
        <v>87</v>
      </c>
      <c r="CZ5" s="19" t="s">
        <v>88</v>
      </c>
      <c r="DA5" s="19" t="s">
        <v>89</v>
      </c>
      <c r="DB5" s="19" t="s">
        <v>90</v>
      </c>
      <c r="DC5" s="19" t="s">
        <v>91</v>
      </c>
      <c r="DD5" s="19" t="s">
        <v>92</v>
      </c>
      <c r="DE5" s="19" t="s">
        <v>93</v>
      </c>
      <c r="DF5" s="19" t="s">
        <v>94</v>
      </c>
      <c r="DG5" s="19" t="s">
        <v>95</v>
      </c>
      <c r="DH5" s="19" t="s">
        <v>85</v>
      </c>
      <c r="DI5" s="19" t="s">
        <v>86</v>
      </c>
      <c r="DJ5" s="19" t="s">
        <v>87</v>
      </c>
      <c r="DK5" s="19" t="s">
        <v>88</v>
      </c>
      <c r="DL5" s="19" t="s">
        <v>89</v>
      </c>
      <c r="DM5" s="19" t="s">
        <v>90</v>
      </c>
      <c r="DN5" s="19" t="s">
        <v>91</v>
      </c>
      <c r="DO5" s="19" t="s">
        <v>92</v>
      </c>
      <c r="DP5" s="19" t="s">
        <v>93</v>
      </c>
      <c r="DQ5" s="19" t="s">
        <v>94</v>
      </c>
      <c r="DR5" s="19" t="s">
        <v>95</v>
      </c>
      <c r="DS5" s="19" t="s">
        <v>85</v>
      </c>
      <c r="DT5" s="19" t="s">
        <v>86</v>
      </c>
      <c r="DU5" s="19" t="s">
        <v>87</v>
      </c>
      <c r="DV5" s="19" t="s">
        <v>88</v>
      </c>
      <c r="DW5" s="19" t="s">
        <v>89</v>
      </c>
      <c r="DX5" s="19" t="s">
        <v>90</v>
      </c>
      <c r="DY5" s="19" t="s">
        <v>91</v>
      </c>
      <c r="DZ5" s="19" t="s">
        <v>92</v>
      </c>
      <c r="EA5" s="19" t="s">
        <v>93</v>
      </c>
      <c r="EB5" s="19" t="s">
        <v>94</v>
      </c>
      <c r="EC5" s="19" t="s">
        <v>95</v>
      </c>
      <c r="ED5" s="19" t="s">
        <v>85</v>
      </c>
      <c r="EE5" s="19" t="s">
        <v>86</v>
      </c>
      <c r="EF5" s="19" t="s">
        <v>87</v>
      </c>
      <c r="EG5" s="19" t="s">
        <v>88</v>
      </c>
      <c r="EH5" s="19" t="s">
        <v>89</v>
      </c>
      <c r="EI5" s="19" t="s">
        <v>90</v>
      </c>
      <c r="EJ5" s="19" t="s">
        <v>91</v>
      </c>
      <c r="EK5" s="19" t="s">
        <v>92</v>
      </c>
      <c r="EL5" s="19" t="s">
        <v>93</v>
      </c>
      <c r="EM5" s="19" t="s">
        <v>94</v>
      </c>
      <c r="EN5" s="19" t="s">
        <v>95</v>
      </c>
    </row>
    <row r="6" spans="1:144" s="23" customFormat="1" x14ac:dyDescent="0.15">
      <c r="A6" s="15" t="s">
        <v>96</v>
      </c>
      <c r="B6" s="20">
        <f>B7</f>
        <v>2023</v>
      </c>
      <c r="C6" s="20">
        <f t="shared" ref="C6:W6" si="3">C7</f>
        <v>24422</v>
      </c>
      <c r="D6" s="20">
        <f t="shared" si="3"/>
        <v>47</v>
      </c>
      <c r="E6" s="20">
        <f t="shared" si="3"/>
        <v>1</v>
      </c>
      <c r="F6" s="20">
        <f t="shared" si="3"/>
        <v>0</v>
      </c>
      <c r="G6" s="20">
        <f t="shared" si="3"/>
        <v>0</v>
      </c>
      <c r="H6" s="20" t="str">
        <f t="shared" si="3"/>
        <v>青森県　五戸町</v>
      </c>
      <c r="I6" s="20" t="str">
        <f t="shared" si="3"/>
        <v>法非適用</v>
      </c>
      <c r="J6" s="20" t="str">
        <f t="shared" si="3"/>
        <v>水道事業</v>
      </c>
      <c r="K6" s="20" t="str">
        <f t="shared" si="3"/>
        <v>簡易水道事業</v>
      </c>
      <c r="L6" s="20" t="str">
        <f t="shared" si="3"/>
        <v>D3</v>
      </c>
      <c r="M6" s="20" t="str">
        <f t="shared" si="3"/>
        <v>非設置</v>
      </c>
      <c r="N6" s="21" t="str">
        <f t="shared" si="3"/>
        <v>-</v>
      </c>
      <c r="O6" s="21" t="str">
        <f t="shared" si="3"/>
        <v>該当数値なし</v>
      </c>
      <c r="P6" s="21">
        <f t="shared" si="3"/>
        <v>15.64</v>
      </c>
      <c r="Q6" s="21">
        <f t="shared" si="3"/>
        <v>3828</v>
      </c>
      <c r="R6" s="21">
        <f t="shared" si="3"/>
        <v>15653</v>
      </c>
      <c r="S6" s="21">
        <f t="shared" si="3"/>
        <v>177.67</v>
      </c>
      <c r="T6" s="21">
        <f t="shared" si="3"/>
        <v>88.1</v>
      </c>
      <c r="U6" s="21">
        <f t="shared" si="3"/>
        <v>2430</v>
      </c>
      <c r="V6" s="21">
        <f t="shared" si="3"/>
        <v>33.39</v>
      </c>
      <c r="W6" s="21">
        <f t="shared" si="3"/>
        <v>72.78</v>
      </c>
      <c r="X6" s="22">
        <f>IF(X7="",NA(),X7)</f>
        <v>94.71</v>
      </c>
      <c r="Y6" s="22">
        <f t="shared" ref="Y6:AG6" si="4">IF(Y7="",NA(),Y7)</f>
        <v>86.01</v>
      </c>
      <c r="Z6" s="22">
        <f t="shared" si="4"/>
        <v>89.13</v>
      </c>
      <c r="AA6" s="22">
        <f t="shared" si="4"/>
        <v>82.43</v>
      </c>
      <c r="AB6" s="22">
        <f t="shared" si="4"/>
        <v>86.06</v>
      </c>
      <c r="AC6" s="22">
        <f t="shared" si="4"/>
        <v>79.099999999999994</v>
      </c>
      <c r="AD6" s="22">
        <f t="shared" si="4"/>
        <v>79.33</v>
      </c>
      <c r="AE6" s="22">
        <f t="shared" si="4"/>
        <v>73.540000000000006</v>
      </c>
      <c r="AF6" s="22">
        <f t="shared" si="4"/>
        <v>75.44</v>
      </c>
      <c r="AG6" s="22">
        <f t="shared" si="4"/>
        <v>78.14</v>
      </c>
      <c r="AH6" s="21" t="str">
        <f>IF(AH7="","",IF(AH7="-","【-】","【"&amp;SUBSTITUTE(TEXT(AH7,"#,##0.00"),"-","△")&amp;"】"))</f>
        <v>【76.13】</v>
      </c>
      <c r="AI6" s="21" t="e">
        <f>IF(AI7="",NA(),AI7)</f>
        <v>#N/A</v>
      </c>
      <c r="AJ6" s="21" t="e">
        <f t="shared" ref="AJ6:AR6" si="5">IF(AJ7="",NA(),AJ7)</f>
        <v>#N/A</v>
      </c>
      <c r="AK6" s="21" t="e">
        <f t="shared" si="5"/>
        <v>#N/A</v>
      </c>
      <c r="AL6" s="21" t="e">
        <f t="shared" si="5"/>
        <v>#N/A</v>
      </c>
      <c r="AM6" s="21" t="e">
        <f t="shared" si="5"/>
        <v>#N/A</v>
      </c>
      <c r="AN6" s="21" t="e">
        <f t="shared" si="5"/>
        <v>#N/A</v>
      </c>
      <c r="AO6" s="21" t="e">
        <f t="shared" si="5"/>
        <v>#N/A</v>
      </c>
      <c r="AP6" s="21" t="e">
        <f t="shared" si="5"/>
        <v>#N/A</v>
      </c>
      <c r="AQ6" s="21" t="e">
        <f t="shared" si="5"/>
        <v>#N/A</v>
      </c>
      <c r="AR6" s="21" t="e">
        <f t="shared" si="5"/>
        <v>#N/A</v>
      </c>
      <c r="AS6" s="21" t="str">
        <f>IF(AS7="","",IF(AS7="-","【-】","【"&amp;SUBSTITUTE(TEXT(AS7,"#,##0.00"),"-","△")&amp;"】"))</f>
        <v/>
      </c>
      <c r="AT6" s="21" t="e">
        <f>IF(AT7="",NA(),AT7)</f>
        <v>#N/A</v>
      </c>
      <c r="AU6" s="21" t="e">
        <f t="shared" ref="AU6:BC6" si="6">IF(AU7="",NA(),AU7)</f>
        <v>#N/A</v>
      </c>
      <c r="AV6" s="21" t="e">
        <f t="shared" si="6"/>
        <v>#N/A</v>
      </c>
      <c r="AW6" s="21" t="e">
        <f t="shared" si="6"/>
        <v>#N/A</v>
      </c>
      <c r="AX6" s="21" t="e">
        <f t="shared" si="6"/>
        <v>#N/A</v>
      </c>
      <c r="AY6" s="21" t="e">
        <f t="shared" si="6"/>
        <v>#N/A</v>
      </c>
      <c r="AZ6" s="21" t="e">
        <f t="shared" si="6"/>
        <v>#N/A</v>
      </c>
      <c r="BA6" s="21" t="e">
        <f t="shared" si="6"/>
        <v>#N/A</v>
      </c>
      <c r="BB6" s="21" t="e">
        <f t="shared" si="6"/>
        <v>#N/A</v>
      </c>
      <c r="BC6" s="21" t="e">
        <f t="shared" si="6"/>
        <v>#N/A</v>
      </c>
      <c r="BD6" s="21" t="str">
        <f>IF(BD7="","",IF(BD7="-","【-】","【"&amp;SUBSTITUTE(TEXT(BD7,"#,##0.00"),"-","△")&amp;"】"))</f>
        <v/>
      </c>
      <c r="BE6" s="22">
        <f>IF(BE7="",NA(),BE7)</f>
        <v>339.87</v>
      </c>
      <c r="BF6" s="22">
        <f t="shared" ref="BF6:BN6" si="7">IF(BF7="",NA(),BF7)</f>
        <v>308.32</v>
      </c>
      <c r="BG6" s="22">
        <f t="shared" si="7"/>
        <v>285.01</v>
      </c>
      <c r="BH6" s="22">
        <f t="shared" si="7"/>
        <v>259.11</v>
      </c>
      <c r="BI6" s="22">
        <f t="shared" si="7"/>
        <v>249.28</v>
      </c>
      <c r="BJ6" s="22">
        <f t="shared" si="7"/>
        <v>1018.52</v>
      </c>
      <c r="BK6" s="22">
        <f t="shared" si="7"/>
        <v>949.61</v>
      </c>
      <c r="BL6" s="22">
        <f t="shared" si="7"/>
        <v>918.84</v>
      </c>
      <c r="BM6" s="22">
        <f t="shared" si="7"/>
        <v>955.49</v>
      </c>
      <c r="BN6" s="22">
        <f t="shared" si="7"/>
        <v>1017.9</v>
      </c>
      <c r="BO6" s="21" t="str">
        <f>IF(BO7="","",IF(BO7="-","【-】","【"&amp;SUBSTITUTE(TEXT(BO7,"#,##0.00"),"-","△")&amp;"】"))</f>
        <v>【1,045.20】</v>
      </c>
      <c r="BP6" s="22">
        <f>IF(BP7="",NA(),BP7)</f>
        <v>65.510000000000005</v>
      </c>
      <c r="BQ6" s="22">
        <f t="shared" ref="BQ6:BY6" si="8">IF(BQ7="",NA(),BQ7)</f>
        <v>71.92</v>
      </c>
      <c r="BR6" s="22">
        <f t="shared" si="8"/>
        <v>65.3</v>
      </c>
      <c r="BS6" s="22">
        <f t="shared" si="8"/>
        <v>61.76</v>
      </c>
      <c r="BT6" s="22">
        <f t="shared" si="8"/>
        <v>55.84</v>
      </c>
      <c r="BU6" s="22">
        <f t="shared" si="8"/>
        <v>58.79</v>
      </c>
      <c r="BV6" s="22">
        <f t="shared" si="8"/>
        <v>58.41</v>
      </c>
      <c r="BW6" s="22">
        <f t="shared" si="8"/>
        <v>58.27</v>
      </c>
      <c r="BX6" s="22">
        <f t="shared" si="8"/>
        <v>55.15</v>
      </c>
      <c r="BY6" s="22">
        <f t="shared" si="8"/>
        <v>53.95</v>
      </c>
      <c r="BZ6" s="21" t="str">
        <f>IF(BZ7="","",IF(BZ7="-","【-】","【"&amp;SUBSTITUTE(TEXT(BZ7,"#,##0.00"),"-","△")&amp;"】"))</f>
        <v>【49.51】</v>
      </c>
      <c r="CA6" s="22">
        <f>IF(CA7="",NA(),CA7)</f>
        <v>353.17</v>
      </c>
      <c r="CB6" s="22">
        <f t="shared" ref="CB6:CJ6" si="9">IF(CB7="",NA(),CB7)</f>
        <v>331.6</v>
      </c>
      <c r="CC6" s="22">
        <f t="shared" si="9"/>
        <v>365.06</v>
      </c>
      <c r="CD6" s="22">
        <f t="shared" si="9"/>
        <v>384.16</v>
      </c>
      <c r="CE6" s="22">
        <f t="shared" si="9"/>
        <v>376.97</v>
      </c>
      <c r="CF6" s="22">
        <f t="shared" si="9"/>
        <v>298.25</v>
      </c>
      <c r="CG6" s="22">
        <f t="shared" si="9"/>
        <v>303.27999999999997</v>
      </c>
      <c r="CH6" s="22">
        <f t="shared" si="9"/>
        <v>303.81</v>
      </c>
      <c r="CI6" s="22">
        <f t="shared" si="9"/>
        <v>310.26</v>
      </c>
      <c r="CJ6" s="22">
        <f t="shared" si="9"/>
        <v>318.99</v>
      </c>
      <c r="CK6" s="21" t="str">
        <f>IF(CK7="","",IF(CK7="-","【-】","【"&amp;SUBSTITUTE(TEXT(CK7,"#,##0.00"),"-","△")&amp;"】"))</f>
        <v>【317.14】</v>
      </c>
      <c r="CL6" s="22">
        <f>IF(CL7="",NA(),CL7)</f>
        <v>43.59</v>
      </c>
      <c r="CM6" s="22">
        <f t="shared" ref="CM6:CU6" si="10">IF(CM7="",NA(),CM7)</f>
        <v>41.71</v>
      </c>
      <c r="CN6" s="22">
        <f t="shared" si="10"/>
        <v>40.28</v>
      </c>
      <c r="CO6" s="22">
        <f t="shared" si="10"/>
        <v>40.159999999999997</v>
      </c>
      <c r="CP6" s="22">
        <f t="shared" si="10"/>
        <v>39.58</v>
      </c>
      <c r="CQ6" s="22">
        <f t="shared" si="10"/>
        <v>56.04</v>
      </c>
      <c r="CR6" s="22">
        <f t="shared" si="10"/>
        <v>58.52</v>
      </c>
      <c r="CS6" s="22">
        <f t="shared" si="10"/>
        <v>58.88</v>
      </c>
      <c r="CT6" s="22">
        <f t="shared" si="10"/>
        <v>58.16</v>
      </c>
      <c r="CU6" s="22">
        <f t="shared" si="10"/>
        <v>55.9</v>
      </c>
      <c r="CV6" s="21" t="str">
        <f>IF(CV7="","",IF(CV7="-","【-】","【"&amp;SUBSTITUTE(TEXT(CV7,"#,##0.00"),"-","△")&amp;"】"))</f>
        <v>【55.00】</v>
      </c>
      <c r="CW6" s="22">
        <f>IF(CW7="",NA(),CW7)</f>
        <v>85.15</v>
      </c>
      <c r="CX6" s="22">
        <f t="shared" ref="CX6:DF6" si="11">IF(CX7="",NA(),CX7)</f>
        <v>86.15</v>
      </c>
      <c r="CY6" s="22">
        <f t="shared" si="11"/>
        <v>85.42</v>
      </c>
      <c r="CZ6" s="22">
        <f t="shared" si="11"/>
        <v>82.11</v>
      </c>
      <c r="DA6" s="22">
        <f t="shared" si="11"/>
        <v>82.22</v>
      </c>
      <c r="DB6" s="22">
        <f t="shared" si="11"/>
        <v>72.78</v>
      </c>
      <c r="DC6" s="22">
        <f t="shared" si="11"/>
        <v>71.33</v>
      </c>
      <c r="DD6" s="22">
        <f t="shared" si="11"/>
        <v>71.150000000000006</v>
      </c>
      <c r="DE6" s="22">
        <f t="shared" si="11"/>
        <v>70.34</v>
      </c>
      <c r="DF6" s="22">
        <f t="shared" si="11"/>
        <v>71.08</v>
      </c>
      <c r="DG6" s="21" t="str">
        <f>IF(DG7="","",IF(DG7="-","【-】","【"&amp;SUBSTITUTE(TEXT(DG7,"#,##0.00"),"-","△")&amp;"】"))</f>
        <v>【69.82】</v>
      </c>
      <c r="DH6" s="21" t="e">
        <f>IF(DH7="",NA(),DH7)</f>
        <v>#N/A</v>
      </c>
      <c r="DI6" s="21" t="e">
        <f t="shared" ref="DI6:DQ6" si="12">IF(DI7="",NA(),DI7)</f>
        <v>#N/A</v>
      </c>
      <c r="DJ6" s="21" t="e">
        <f t="shared" si="12"/>
        <v>#N/A</v>
      </c>
      <c r="DK6" s="21" t="e">
        <f t="shared" si="12"/>
        <v>#N/A</v>
      </c>
      <c r="DL6" s="21" t="e">
        <f t="shared" si="12"/>
        <v>#N/A</v>
      </c>
      <c r="DM6" s="21" t="e">
        <f t="shared" si="12"/>
        <v>#N/A</v>
      </c>
      <c r="DN6" s="21" t="e">
        <f t="shared" si="12"/>
        <v>#N/A</v>
      </c>
      <c r="DO6" s="21" t="e">
        <f t="shared" si="12"/>
        <v>#N/A</v>
      </c>
      <c r="DP6" s="21" t="e">
        <f t="shared" si="12"/>
        <v>#N/A</v>
      </c>
      <c r="DQ6" s="21" t="e">
        <f t="shared" si="12"/>
        <v>#N/A</v>
      </c>
      <c r="DR6" s="21" t="str">
        <f>IF(DR7="","",IF(DR7="-","【-】","【"&amp;SUBSTITUTE(TEXT(DR7,"#,##0.00"),"-","△")&amp;"】"))</f>
        <v/>
      </c>
      <c r="DS6" s="21" t="e">
        <f>IF(DS7="",NA(),DS7)</f>
        <v>#N/A</v>
      </c>
      <c r="DT6" s="21" t="e">
        <f t="shared" ref="DT6:EB6" si="13">IF(DT7="",NA(),DT7)</f>
        <v>#N/A</v>
      </c>
      <c r="DU6" s="21" t="e">
        <f t="shared" si="13"/>
        <v>#N/A</v>
      </c>
      <c r="DV6" s="21" t="e">
        <f t="shared" si="13"/>
        <v>#N/A</v>
      </c>
      <c r="DW6" s="21" t="e">
        <f t="shared" si="13"/>
        <v>#N/A</v>
      </c>
      <c r="DX6" s="21" t="e">
        <f t="shared" si="13"/>
        <v>#N/A</v>
      </c>
      <c r="DY6" s="21" t="e">
        <f t="shared" si="13"/>
        <v>#N/A</v>
      </c>
      <c r="DZ6" s="21" t="e">
        <f t="shared" si="13"/>
        <v>#N/A</v>
      </c>
      <c r="EA6" s="21" t="e">
        <f t="shared" si="13"/>
        <v>#N/A</v>
      </c>
      <c r="EB6" s="21" t="e">
        <f t="shared" si="13"/>
        <v>#N/A</v>
      </c>
      <c r="EC6" s="21" t="str">
        <f>IF(EC7="","",IF(EC7="-","【-】","【"&amp;SUBSTITUTE(TEXT(EC7,"#,##0.00"),"-","△")&amp;"】"))</f>
        <v/>
      </c>
      <c r="ED6" s="21">
        <f>IF(ED7="",NA(),ED7)</f>
        <v>0</v>
      </c>
      <c r="EE6" s="21">
        <f t="shared" ref="EE6:EM6" si="14">IF(EE7="",NA(),EE7)</f>
        <v>0</v>
      </c>
      <c r="EF6" s="21">
        <f t="shared" si="14"/>
        <v>0</v>
      </c>
      <c r="EG6" s="21">
        <f t="shared" si="14"/>
        <v>0</v>
      </c>
      <c r="EH6" s="21">
        <f t="shared" si="14"/>
        <v>0</v>
      </c>
      <c r="EI6" s="22">
        <f t="shared" si="14"/>
        <v>0.71</v>
      </c>
      <c r="EJ6" s="22">
        <f t="shared" si="14"/>
        <v>0.72</v>
      </c>
      <c r="EK6" s="22">
        <f t="shared" si="14"/>
        <v>0.71</v>
      </c>
      <c r="EL6" s="22">
        <f t="shared" si="14"/>
        <v>0.55000000000000004</v>
      </c>
      <c r="EM6" s="22">
        <f t="shared" si="14"/>
        <v>0.44</v>
      </c>
      <c r="EN6" s="21" t="str">
        <f>IF(EN7="","",IF(EN7="-","【-】","【"&amp;SUBSTITUTE(TEXT(EN7,"#,##0.00"),"-","△")&amp;"】"))</f>
        <v>【0.40】</v>
      </c>
    </row>
    <row r="7" spans="1:144" s="23" customFormat="1" x14ac:dyDescent="0.15">
      <c r="A7" s="15"/>
      <c r="B7" s="24">
        <v>2023</v>
      </c>
      <c r="C7" s="24">
        <v>24422</v>
      </c>
      <c r="D7" s="24">
        <v>47</v>
      </c>
      <c r="E7" s="24">
        <v>1</v>
      </c>
      <c r="F7" s="24">
        <v>0</v>
      </c>
      <c r="G7" s="24">
        <v>0</v>
      </c>
      <c r="H7" s="24" t="s">
        <v>97</v>
      </c>
      <c r="I7" s="24" t="s">
        <v>98</v>
      </c>
      <c r="J7" s="24" t="s">
        <v>99</v>
      </c>
      <c r="K7" s="24" t="s">
        <v>100</v>
      </c>
      <c r="L7" s="24" t="s">
        <v>101</v>
      </c>
      <c r="M7" s="24" t="s">
        <v>102</v>
      </c>
      <c r="N7" s="25" t="s">
        <v>103</v>
      </c>
      <c r="O7" s="25" t="s">
        <v>104</v>
      </c>
      <c r="P7" s="25">
        <v>15.64</v>
      </c>
      <c r="Q7" s="25">
        <v>3828</v>
      </c>
      <c r="R7" s="25">
        <v>15653</v>
      </c>
      <c r="S7" s="25">
        <v>177.67</v>
      </c>
      <c r="T7" s="25">
        <v>88.1</v>
      </c>
      <c r="U7" s="25">
        <v>2430</v>
      </c>
      <c r="V7" s="25">
        <v>33.39</v>
      </c>
      <c r="W7" s="25">
        <v>72.78</v>
      </c>
      <c r="X7" s="25">
        <v>94.71</v>
      </c>
      <c r="Y7" s="25">
        <v>86.01</v>
      </c>
      <c r="Z7" s="25">
        <v>89.13</v>
      </c>
      <c r="AA7" s="25">
        <v>82.43</v>
      </c>
      <c r="AB7" s="25">
        <v>86.06</v>
      </c>
      <c r="AC7" s="25">
        <v>79.099999999999994</v>
      </c>
      <c r="AD7" s="25">
        <v>79.33</v>
      </c>
      <c r="AE7" s="25">
        <v>73.540000000000006</v>
      </c>
      <c r="AF7" s="25">
        <v>75.44</v>
      </c>
      <c r="AG7" s="25">
        <v>78.14</v>
      </c>
      <c r="AH7" s="25">
        <v>76.13</v>
      </c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>
        <v>339.87</v>
      </c>
      <c r="BF7" s="25">
        <v>308.32</v>
      </c>
      <c r="BG7" s="25">
        <v>285.01</v>
      </c>
      <c r="BH7" s="25">
        <v>259.11</v>
      </c>
      <c r="BI7" s="25">
        <v>249.28</v>
      </c>
      <c r="BJ7" s="25">
        <v>1018.52</v>
      </c>
      <c r="BK7" s="25">
        <v>949.61</v>
      </c>
      <c r="BL7" s="25">
        <v>918.84</v>
      </c>
      <c r="BM7" s="25">
        <v>955.49</v>
      </c>
      <c r="BN7" s="25">
        <v>1017.9</v>
      </c>
      <c r="BO7" s="25">
        <v>1045.2</v>
      </c>
      <c r="BP7" s="25">
        <v>65.510000000000005</v>
      </c>
      <c r="BQ7" s="25">
        <v>71.92</v>
      </c>
      <c r="BR7" s="25">
        <v>65.3</v>
      </c>
      <c r="BS7" s="25">
        <v>61.76</v>
      </c>
      <c r="BT7" s="25">
        <v>55.84</v>
      </c>
      <c r="BU7" s="25">
        <v>58.79</v>
      </c>
      <c r="BV7" s="25">
        <v>58.41</v>
      </c>
      <c r="BW7" s="25">
        <v>58.27</v>
      </c>
      <c r="BX7" s="25">
        <v>55.15</v>
      </c>
      <c r="BY7" s="25">
        <v>53.95</v>
      </c>
      <c r="BZ7" s="25">
        <v>49.51</v>
      </c>
      <c r="CA7" s="25">
        <v>353.17</v>
      </c>
      <c r="CB7" s="25">
        <v>331.6</v>
      </c>
      <c r="CC7" s="25">
        <v>365.06</v>
      </c>
      <c r="CD7" s="25">
        <v>384.16</v>
      </c>
      <c r="CE7" s="25">
        <v>376.97</v>
      </c>
      <c r="CF7" s="25">
        <v>298.25</v>
      </c>
      <c r="CG7" s="25">
        <v>303.27999999999997</v>
      </c>
      <c r="CH7" s="25">
        <v>303.81</v>
      </c>
      <c r="CI7" s="25">
        <v>310.26</v>
      </c>
      <c r="CJ7" s="25">
        <v>318.99</v>
      </c>
      <c r="CK7" s="25">
        <v>317.14</v>
      </c>
      <c r="CL7" s="25">
        <v>43.59</v>
      </c>
      <c r="CM7" s="25">
        <v>41.71</v>
      </c>
      <c r="CN7" s="25">
        <v>40.28</v>
      </c>
      <c r="CO7" s="25">
        <v>40.159999999999997</v>
      </c>
      <c r="CP7" s="25">
        <v>39.58</v>
      </c>
      <c r="CQ7" s="25">
        <v>56.04</v>
      </c>
      <c r="CR7" s="25">
        <v>58.52</v>
      </c>
      <c r="CS7" s="25">
        <v>58.88</v>
      </c>
      <c r="CT7" s="25">
        <v>58.16</v>
      </c>
      <c r="CU7" s="25">
        <v>55.9</v>
      </c>
      <c r="CV7" s="25">
        <v>55</v>
      </c>
      <c r="CW7" s="25">
        <v>85.15</v>
      </c>
      <c r="CX7" s="25">
        <v>86.15</v>
      </c>
      <c r="CY7" s="25">
        <v>85.42</v>
      </c>
      <c r="CZ7" s="25">
        <v>82.11</v>
      </c>
      <c r="DA7" s="25">
        <v>82.22</v>
      </c>
      <c r="DB7" s="25">
        <v>72.78</v>
      </c>
      <c r="DC7" s="25">
        <v>71.33</v>
      </c>
      <c r="DD7" s="25">
        <v>71.150000000000006</v>
      </c>
      <c r="DE7" s="25">
        <v>70.34</v>
      </c>
      <c r="DF7" s="25">
        <v>71.08</v>
      </c>
      <c r="DG7" s="25">
        <v>69.819999999999993</v>
      </c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>
        <v>0</v>
      </c>
      <c r="EE7" s="25">
        <v>0</v>
      </c>
      <c r="EF7" s="25">
        <v>0</v>
      </c>
      <c r="EG7" s="25">
        <v>0</v>
      </c>
      <c r="EH7" s="25">
        <v>0</v>
      </c>
      <c r="EI7" s="25">
        <v>0.71</v>
      </c>
      <c r="EJ7" s="25">
        <v>0.72</v>
      </c>
      <c r="EK7" s="25">
        <v>0.71</v>
      </c>
      <c r="EL7" s="25">
        <v>0.55000000000000004</v>
      </c>
      <c r="EM7" s="25">
        <v>0.44</v>
      </c>
      <c r="EN7" s="25">
        <v>0.4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</row>
    <row r="9" spans="1:144" x14ac:dyDescent="0.15">
      <c r="A9" s="27"/>
      <c r="B9" s="27" t="s">
        <v>105</v>
      </c>
      <c r="C9" s="27" t="s">
        <v>106</v>
      </c>
      <c r="D9" s="27" t="s">
        <v>107</v>
      </c>
      <c r="E9" s="27" t="s">
        <v>108</v>
      </c>
      <c r="F9" s="27" t="s">
        <v>109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7" t="s">
        <v>47</v>
      </c>
      <c r="B10" s="28">
        <f>DATEVALUE($B7-B11&amp;"/1/"&amp;B12)</f>
        <v>36892</v>
      </c>
      <c r="C10" s="28">
        <f t="shared" ref="C10:F10" si="15">DATEVALUE($B7-C11&amp;"/1/"&amp;C12)</f>
        <v>37257</v>
      </c>
      <c r="D10" s="28">
        <f t="shared" si="15"/>
        <v>37622</v>
      </c>
      <c r="E10" s="28">
        <f t="shared" si="15"/>
        <v>37987</v>
      </c>
      <c r="F10" s="28">
        <f t="shared" si="15"/>
        <v>38353</v>
      </c>
    </row>
    <row r="11" spans="1:144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110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111</v>
      </c>
    </row>
    <row r="13" spans="1:144" x14ac:dyDescent="0.15">
      <c r="B13" t="s">
        <v>112</v>
      </c>
      <c r="C13" t="s">
        <v>113</v>
      </c>
      <c r="D13" t="s">
        <v>113</v>
      </c>
      <c r="E13" t="s">
        <v>113</v>
      </c>
      <c r="F13" t="s">
        <v>114</v>
      </c>
      <c r="G13" t="s">
        <v>115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都市計画課</cp:lastModifiedBy>
  <cp:lastPrinted>2025-02-05T00:04:43Z</cp:lastPrinted>
  <dcterms:created xsi:type="dcterms:W3CDTF">2025-01-24T06:39:26Z</dcterms:created>
  <dcterms:modified xsi:type="dcterms:W3CDTF">2025-02-05T00:04:46Z</dcterms:modified>
  <cp:category/>
</cp:coreProperties>
</file>