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anthad\home\home1\kn374\Desktop\R7.01.22_【★0205〆】【県市町村課】公営企業に係る経営比較分析表（令和5年度決算）の分析等について（依頼）\R7.01.22_【★0205〆】【県市町村課】公営企業に係る経営比較分析表（令和5年度決算）の分析等について（依頼）\R5年度-経営比較分析表\建設課\"/>
    </mc:Choice>
  </mc:AlternateContent>
  <xr:revisionPtr revIDLastSave="0" documentId="13_ncr:1_{20B107BE-DD87-4BE7-BE33-0FA08118813E}" xr6:coauthVersionLast="36" xr6:coauthVersionMax="36" xr10:uidLastSave="{00000000-0000-0000-0000-000000000000}"/>
  <workbookProtection workbookAlgorithmName="SHA-512" workbookHashValue="pTCUh4hzTcShCVl4Dy3BTjRHLQarqDeoCR0tvyo8mx4WoQRz3pHAqi1c4ztowcrNocyd25Vla1wLP4tTqEgwkw==" workbookSaltValue="6oB/hxAwwZfGefc6rMvwVg=="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I10" i="4"/>
  <c r="AL8" i="4"/>
  <c r="P8" i="4"/>
</calcChain>
</file>

<file path=xl/sharedStrings.xml><?xml version="1.0" encoding="utf-8"?>
<sst xmlns="http://schemas.openxmlformats.org/spreadsheetml/2006/main" count="249" uniqueCount="120">
  <si>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</si>
  <si>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</si>
  <si>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</si>
  <si>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</si>
  <si>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</si>
  <si>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</si>
  <si>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</si>
  <si>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</si>
  <si>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</si>
  <si>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</si>
  <si>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</si>
  <si>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</si>
  <si>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</si>
  <si>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</si>
  <si>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</si>
  <si>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</si>
  <si>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</si>
  <si>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</si>
  <si>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</si>
  <si>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</si>
  <si>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</si>
  <si>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</si>
  <si>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</si>
  <si>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</si>
  <si>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</si>
  <si>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</si>
  <si>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</si>
  <si>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</si>
  <si>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</si>
  <si>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</si>
  <si>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</si>
  <si>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</si>
  <si>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</si>
  <si>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</si>
  <si>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</si>
  <si>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</si>
  <si>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</si>
  <si>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</si>
  <si>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</si>
  <si>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</si>
  <si>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</si>
  <si>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</si>
  <si>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</si>
  <si>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</si>
  <si>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</si>
  <si>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</si>
  <si>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</si>
  <si>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</si>
  <si>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</si>
  <si>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</si>
  <si>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</si>
  <si>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</si>
  <si>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</si>
  <si>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</si>
  <si>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</si>
  <si>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</si>
  <si>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</si>
  <si>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</si>
  <si>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</si>
  <si>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</si>
  <si>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</si>
  <si>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</si>
  <si>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</si>
  <si>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</si>
  <si>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</si>
  <si>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</si>
  <si>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</si>
  <si>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</si>
  <si>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</si>
  <si>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</si>
  <si>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</si>
  <si>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</si>
  <si>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</si>
  <si>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</si>
  <si>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</si>
  <si>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</si>
  <si>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</si>
  <si>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</si>
  <si>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</si>
  <si>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</si>
  <si>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</si>
  <si>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</si>
  <si>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</si>
  <si>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</si>
  <si>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</si>
  <si>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</si>
  <si>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</si>
  <si>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</si>
  <si>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</si>
  <si>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</si>
  <si>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</si>
  <si>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</si>
  <si>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</si>
  <si>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</si>
  <si>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</si>
  <si>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</si>
  <si>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</si>
  <si>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</si>
  <si>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</si>
  <si>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</si>
  <si>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</si>
  <si>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</si>
  <si>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</si>
  <si>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</si>
  <si>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</si>
  <si>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</si>
  <si>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</si>
  <si>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</si>
  <si>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</si>
  <si>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</si>
  <si>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</si>
  <si>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</si>
  <si>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</si>
  <si>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</si>
  <si>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</si>
  <si>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</si>
  <si>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</si>
  <si>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r>
      <t>　</t>
    </r>
    <r>
      <rPr>
        <sz val="11"/>
        <rFont val="ＭＳ ゴシック"/>
        <family val="3"/>
        <charset val="128"/>
      </rPr>
      <t>昭和47年に民間事業者が設置し供用開始したが、昭和48年に本町へ寄付され、維持管理運営をするようになった。</t>
    </r>
    <r>
      <rPr>
        <sz val="11"/>
        <color rgb="FFFF0000"/>
        <rFont val="ＭＳ ゴシック"/>
        <family val="3"/>
        <charset val="128"/>
      </rPr>
      <t xml:space="preserve">
　</t>
    </r>
    <r>
      <rPr>
        <sz val="11"/>
        <rFont val="ＭＳ ゴシック"/>
        <family val="3"/>
        <charset val="128"/>
      </rPr>
      <t xml:space="preserve">寄付を受けてから50年が経過しており、老朽化により平成30年に特定環境保全公共下水道事業として位置付け、現在、建設事業継続中である。
</t>
    </r>
    <r>
      <rPr>
        <sz val="11"/>
        <color rgb="FFFF0000"/>
        <rFont val="ＭＳ ゴシック"/>
        <family val="3"/>
        <charset val="128"/>
      </rPr>
      <t>　</t>
    </r>
    <r>
      <rPr>
        <sz val="11"/>
        <rFont val="ＭＳ ゴシック"/>
        <family val="3"/>
        <charset val="128"/>
      </rPr>
      <t>収益的収支比率については前年度よりも増加し、経費回収率、汚水処理原価、水洗化率については、全国平均や類似団体平均と比較しても改善傾向となったが、今後は、終末処理場建設事業費による企業債及び他会計繰入金の増加が想定されるため、下水道使用料の見直し、適正な維持管理運営による汚水処理原価の抑制、施設利用率の向上を目標に長期的に収支の均衡を図っていくことが求められる。</t>
    </r>
    <rPh sb="1" eb="3">
      <t>ショウワ</t>
    </rPh>
    <rPh sb="5" eb="6">
      <t>ネン</t>
    </rPh>
    <rPh sb="7" eb="9">
      <t>ミンカン</t>
    </rPh>
    <rPh sb="9" eb="12">
      <t>ジギョウシャ</t>
    </rPh>
    <rPh sb="13" eb="15">
      <t>セッチ</t>
    </rPh>
    <rPh sb="16" eb="20">
      <t>キョウヨウカイシ</t>
    </rPh>
    <rPh sb="24" eb="26">
      <t>ショウワ</t>
    </rPh>
    <rPh sb="28" eb="29">
      <t>ネン</t>
    </rPh>
    <rPh sb="30" eb="32">
      <t>ホンチョウ</t>
    </rPh>
    <rPh sb="33" eb="35">
      <t>キフ</t>
    </rPh>
    <rPh sb="38" eb="42">
      <t>イジカンリ</t>
    </rPh>
    <rPh sb="42" eb="44">
      <t>ウンエイ</t>
    </rPh>
    <rPh sb="56" eb="58">
      <t>キフ</t>
    </rPh>
    <rPh sb="59" eb="60">
      <t>ウ</t>
    </rPh>
    <rPh sb="66" eb="67">
      <t>ネン</t>
    </rPh>
    <rPh sb="68" eb="70">
      <t>ケイカ</t>
    </rPh>
    <rPh sb="75" eb="78">
      <t>ロウキュウカ</t>
    </rPh>
    <rPh sb="81" eb="83">
      <t>ヘイセイ</t>
    </rPh>
    <rPh sb="85" eb="86">
      <t>ネン</t>
    </rPh>
    <rPh sb="87" eb="100">
      <t>トクテイカンキョウホゼンコウキョウゲスイドウジギョウ</t>
    </rPh>
    <rPh sb="103" eb="106">
      <t>イチヅ</t>
    </rPh>
    <rPh sb="108" eb="110">
      <t>ゲンザイ</t>
    </rPh>
    <rPh sb="111" eb="115">
      <t>ケンセツジギョウ</t>
    </rPh>
    <rPh sb="115" eb="118">
      <t>ケイゾクチュウ</t>
    </rPh>
    <rPh sb="124" eb="131">
      <t>シュウエキテキシュウシヒリツ</t>
    </rPh>
    <rPh sb="136" eb="139">
      <t>ゼンネンド</t>
    </rPh>
    <rPh sb="142" eb="144">
      <t>ゾウカ</t>
    </rPh>
    <rPh sb="146" eb="151">
      <t>ケイヒカイシュウリツ</t>
    </rPh>
    <rPh sb="152" eb="158">
      <t>オスイショリゲンカ</t>
    </rPh>
    <rPh sb="159" eb="162">
      <t>スイセンカ</t>
    </rPh>
    <rPh sb="162" eb="163">
      <t>リツ</t>
    </rPh>
    <rPh sb="169" eb="171">
      <t>ゼンコク</t>
    </rPh>
    <rPh sb="171" eb="173">
      <t>ヘイキン</t>
    </rPh>
    <rPh sb="174" eb="176">
      <t>ルイジ</t>
    </rPh>
    <rPh sb="176" eb="178">
      <t>ダンタイ</t>
    </rPh>
    <rPh sb="178" eb="180">
      <t>ヘイキン</t>
    </rPh>
    <rPh sb="181" eb="183">
      <t>ヒカク</t>
    </rPh>
    <rPh sb="186" eb="188">
      <t>カイゼン</t>
    </rPh>
    <rPh sb="188" eb="190">
      <t>ケイコウ</t>
    </rPh>
    <rPh sb="196" eb="198">
      <t>コンゴ</t>
    </rPh>
    <rPh sb="200" eb="202">
      <t>シュウマツ</t>
    </rPh>
    <rPh sb="202" eb="204">
      <t>ショリ</t>
    </rPh>
    <rPh sb="204" eb="205">
      <t>ジョウ</t>
    </rPh>
    <rPh sb="205" eb="207">
      <t>ケンセツ</t>
    </rPh>
    <rPh sb="207" eb="209">
      <t>ジギョウ</t>
    </rPh>
    <rPh sb="209" eb="210">
      <t>ヒ</t>
    </rPh>
    <rPh sb="213" eb="216">
      <t>キギョウサイ</t>
    </rPh>
    <rPh sb="216" eb="217">
      <t>オヨ</t>
    </rPh>
    <rPh sb="218" eb="224">
      <t>タカイケイクリイレキン</t>
    </rPh>
    <rPh sb="225" eb="227">
      <t>ゾウカ</t>
    </rPh>
    <rPh sb="228" eb="230">
      <t>ソウテイ</t>
    </rPh>
    <rPh sb="236" eb="242">
      <t>ゲスイドウシヨウリョウ</t>
    </rPh>
    <rPh sb="243" eb="245">
      <t>ミナオ</t>
    </rPh>
    <rPh sb="247" eb="249">
      <t>テキセイ</t>
    </rPh>
    <rPh sb="250" eb="256">
      <t>イジカンリウンエイ</t>
    </rPh>
    <rPh sb="259" eb="263">
      <t>オスイショリ</t>
    </rPh>
    <rPh sb="263" eb="265">
      <t>ゲンカ</t>
    </rPh>
    <rPh sb="266" eb="268">
      <t>ヨクセイ</t>
    </rPh>
    <rPh sb="269" eb="271">
      <t>シセツ</t>
    </rPh>
    <rPh sb="271" eb="273">
      <t>リヨウ</t>
    </rPh>
    <rPh sb="273" eb="274">
      <t>リツ</t>
    </rPh>
    <rPh sb="275" eb="277">
      <t>コウジョウ</t>
    </rPh>
    <rPh sb="278" eb="280">
      <t>モクヒョウ</t>
    </rPh>
    <rPh sb="281" eb="284">
      <t>チョウキテキ</t>
    </rPh>
    <rPh sb="285" eb="287">
      <t>シュウシ</t>
    </rPh>
    <rPh sb="288" eb="290">
      <t>キンコウ</t>
    </rPh>
    <rPh sb="291" eb="292">
      <t>ハカ</t>
    </rPh>
    <rPh sb="299" eb="300">
      <t>モト</t>
    </rPh>
    <phoneticPr fontId="4"/>
  </si>
  <si>
    <t>　管渠改善率については、現在低い水準である。
　しかし、管渠については標準耐用年数を超えているため、令和３年度のカメラ調査により一部改築が必要な管渠を把握し、令和４年度から更新事業を実施しており令和６年度に更新予定である。
　管渠改善率は今後上昇すると予想する。
　また、老朽化している現終末処理場については、令和８年供用開始に向け水処理施設及び汚泥処理施設を建設中である。
　今後、管渠については、ストックマネジメント計画による効率的な調査点検、経済的な管更正工法の選定、適正な維持管理運営が必要である。</t>
    <rPh sb="1" eb="3">
      <t>カンキョ</t>
    </rPh>
    <rPh sb="3" eb="5">
      <t>カイゼン</t>
    </rPh>
    <rPh sb="5" eb="6">
      <t>リツ</t>
    </rPh>
    <rPh sb="12" eb="14">
      <t>ゲンザイ</t>
    </rPh>
    <rPh sb="14" eb="15">
      <t>ヒク</t>
    </rPh>
    <rPh sb="16" eb="18">
      <t>スイジュン</t>
    </rPh>
    <rPh sb="28" eb="30">
      <t>カンキョ</t>
    </rPh>
    <rPh sb="35" eb="37">
      <t>ヒョウジュン</t>
    </rPh>
    <rPh sb="37" eb="41">
      <t>タイヨウネンスウ</t>
    </rPh>
    <rPh sb="42" eb="43">
      <t>コ</t>
    </rPh>
    <rPh sb="50" eb="52">
      <t>レイワ</t>
    </rPh>
    <rPh sb="53" eb="54">
      <t>ネン</t>
    </rPh>
    <rPh sb="54" eb="55">
      <t>ド</t>
    </rPh>
    <rPh sb="59" eb="61">
      <t>チョウサ</t>
    </rPh>
    <rPh sb="64" eb="66">
      <t>イチブ</t>
    </rPh>
    <rPh sb="66" eb="68">
      <t>カイチク</t>
    </rPh>
    <rPh sb="69" eb="71">
      <t>ヒツヨウ</t>
    </rPh>
    <rPh sb="72" eb="74">
      <t>カンキョ</t>
    </rPh>
    <rPh sb="75" eb="77">
      <t>ハアク</t>
    </rPh>
    <rPh sb="79" eb="81">
      <t>レイワ</t>
    </rPh>
    <rPh sb="82" eb="84">
      <t>ネンド</t>
    </rPh>
    <rPh sb="86" eb="88">
      <t>コウシン</t>
    </rPh>
    <rPh sb="88" eb="90">
      <t>ジギョウ</t>
    </rPh>
    <rPh sb="91" eb="93">
      <t>ジッシ</t>
    </rPh>
    <rPh sb="97" eb="99">
      <t>レイワ</t>
    </rPh>
    <rPh sb="100" eb="101">
      <t>ネン</t>
    </rPh>
    <rPh sb="101" eb="102">
      <t>ド</t>
    </rPh>
    <rPh sb="103" eb="105">
      <t>コウシン</t>
    </rPh>
    <rPh sb="105" eb="107">
      <t>ヨテイ</t>
    </rPh>
    <rPh sb="113" eb="115">
      <t>カンキョ</t>
    </rPh>
    <rPh sb="115" eb="117">
      <t>カイゼン</t>
    </rPh>
    <rPh sb="117" eb="118">
      <t>リツ</t>
    </rPh>
    <rPh sb="119" eb="121">
      <t>コンゴ</t>
    </rPh>
    <rPh sb="121" eb="123">
      <t>ジョウショウ</t>
    </rPh>
    <rPh sb="126" eb="128">
      <t>ヨソウ</t>
    </rPh>
    <rPh sb="136" eb="139">
      <t>ロウキュウカ</t>
    </rPh>
    <rPh sb="143" eb="144">
      <t>ゲン</t>
    </rPh>
    <rPh sb="144" eb="146">
      <t>シュウマツ</t>
    </rPh>
    <rPh sb="146" eb="149">
      <t>ショリジョウ</t>
    </rPh>
    <rPh sb="155" eb="157">
      <t>レイワ</t>
    </rPh>
    <rPh sb="158" eb="159">
      <t>ネン</t>
    </rPh>
    <rPh sb="159" eb="163">
      <t>キョウヨウカイシ</t>
    </rPh>
    <rPh sb="164" eb="165">
      <t>ム</t>
    </rPh>
    <rPh sb="166" eb="167">
      <t>ミズ</t>
    </rPh>
    <rPh sb="167" eb="169">
      <t>ショリ</t>
    </rPh>
    <rPh sb="169" eb="171">
      <t>シセツ</t>
    </rPh>
    <rPh sb="171" eb="172">
      <t>オヨ</t>
    </rPh>
    <rPh sb="173" eb="177">
      <t>オデイショリ</t>
    </rPh>
    <rPh sb="177" eb="179">
      <t>シセツ</t>
    </rPh>
    <rPh sb="180" eb="182">
      <t>ケンセツ</t>
    </rPh>
    <rPh sb="182" eb="183">
      <t>チュウ</t>
    </rPh>
    <rPh sb="189" eb="191">
      <t>コンゴ</t>
    </rPh>
    <rPh sb="192" eb="194">
      <t>カンキョ</t>
    </rPh>
    <rPh sb="210" eb="212">
      <t>ケイカク</t>
    </rPh>
    <rPh sb="215" eb="218">
      <t>コウリツテキ</t>
    </rPh>
    <rPh sb="219" eb="221">
      <t>チョウサ</t>
    </rPh>
    <rPh sb="221" eb="223">
      <t>テンケン</t>
    </rPh>
    <rPh sb="224" eb="227">
      <t>ケイザイテキ</t>
    </rPh>
    <phoneticPr fontId="4"/>
  </si>
  <si>
    <t>　供用開始から50年経過しており、建設事業継続中であるため、企業債及び他会計繰入金の依存度が高くなるが、水洗化率は100%である。
　今後は、下水道使用料の見直しによる使用料金収入の増加、ストックマネジメント計画による効率的な調査点検及び管更正工法、適正な維持管理運営により、平均値を下回らないよう努め、また、地方公営企業会計を行うことにより、資産や収支の状況をより精緻な数値で把握して健全で効率的な事業経営に努めることが必要である。</t>
    <rPh sb="1" eb="5">
      <t>キョウヨウカイシ</t>
    </rPh>
    <rPh sb="9" eb="10">
      <t>ネン</t>
    </rPh>
    <rPh sb="10" eb="12">
      <t>ケイカ</t>
    </rPh>
    <rPh sb="17" eb="19">
      <t>ケンセツ</t>
    </rPh>
    <rPh sb="19" eb="21">
      <t>ジギョウ</t>
    </rPh>
    <rPh sb="21" eb="24">
      <t>ケイゾクチュウ</t>
    </rPh>
    <rPh sb="30" eb="33">
      <t>キギョウサイ</t>
    </rPh>
    <rPh sb="33" eb="34">
      <t>オヨ</t>
    </rPh>
    <rPh sb="35" eb="41">
      <t>タカイケイクリイレキン</t>
    </rPh>
    <rPh sb="42" eb="45">
      <t>イゾンド</t>
    </rPh>
    <rPh sb="46" eb="47">
      <t>タカ</t>
    </rPh>
    <rPh sb="52" eb="56">
      <t>スイセンカリツ</t>
    </rPh>
    <rPh sb="67" eb="69">
      <t>コンゴ</t>
    </rPh>
    <rPh sb="71" eb="77">
      <t>ゲスイドウシヨウリョウ</t>
    </rPh>
    <rPh sb="78" eb="80">
      <t>ミナオ</t>
    </rPh>
    <rPh sb="84" eb="87">
      <t>シヨウリョウ</t>
    </rPh>
    <rPh sb="87" eb="88">
      <t>キン</t>
    </rPh>
    <rPh sb="88" eb="90">
      <t>シュウニュウ</t>
    </rPh>
    <rPh sb="91" eb="93">
      <t>ゾウカ</t>
    </rPh>
    <rPh sb="104" eb="106">
      <t>ケイカク</t>
    </rPh>
    <rPh sb="109" eb="112">
      <t>コウリツテキ</t>
    </rPh>
    <rPh sb="113" eb="115">
      <t>チョウサ</t>
    </rPh>
    <rPh sb="115" eb="117">
      <t>テンケン</t>
    </rPh>
    <rPh sb="117" eb="118">
      <t>オヨ</t>
    </rPh>
    <rPh sb="120" eb="122">
      <t>コウセイ</t>
    </rPh>
    <rPh sb="122" eb="124">
      <t>コウホウ</t>
    </rPh>
    <rPh sb="125" eb="127">
      <t>テキセイ</t>
    </rPh>
    <rPh sb="128" eb="134">
      <t>イジカンリウンエイ</t>
    </rPh>
    <rPh sb="138" eb="141">
      <t>ヘイキンチ</t>
    </rPh>
    <rPh sb="142" eb="144">
      <t>シタマワ</t>
    </rPh>
    <rPh sb="149" eb="150">
      <t>ツト</t>
    </rPh>
    <rPh sb="155" eb="157">
      <t>チホウ</t>
    </rPh>
    <rPh sb="157" eb="159">
      <t>コウエイ</t>
    </rPh>
    <rPh sb="159" eb="163">
      <t>キギョウカイケイ</t>
    </rPh>
    <rPh sb="164" eb="165">
      <t>オコナ</t>
    </rPh>
    <rPh sb="172" eb="174">
      <t>シサン</t>
    </rPh>
    <rPh sb="175" eb="177">
      <t>シュウシ</t>
    </rPh>
    <rPh sb="178" eb="180">
      <t>ジョウキョウ</t>
    </rPh>
    <rPh sb="183" eb="185">
      <t>セイチ</t>
    </rPh>
    <rPh sb="186" eb="188">
      <t>スウチ</t>
    </rPh>
    <rPh sb="189" eb="191">
      <t>ハアク</t>
    </rPh>
    <rPh sb="193" eb="195">
      <t>ケンゼン</t>
    </rPh>
    <rPh sb="196" eb="199">
      <t>コウリツテキ</t>
    </rPh>
    <rPh sb="200" eb="204">
      <t>ジギョウケイエイ</t>
    </rPh>
    <rPh sb="205" eb="206">
      <t>ツト</t>
    </rPh>
    <rPh sb="211" eb="2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</si>
</sst>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EED-46AB-AE1D-BEF649DCAC0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formatCode="#,##0.00;&quot;△&quot;#,##0.00">
                  <c:v>0</c:v>
                </c:pt>
                <c:pt idx="3" formatCode="#,##0.00;&quot;△&quot;#,##0.00">
                  <c:v>0</c:v>
                </c:pt>
                <c:pt idx="4">
                  <c:v>0.08</c:v>
                </c:pt>
              </c:numCache>
            </c:numRef>
          </c:val>
          <c:smooth val="0"/>
          <c:extLst>
            <c:ext xmlns:c16="http://schemas.microsoft.com/office/drawing/2014/chart" uri="{C3380CC4-5D6E-409C-BE32-E72D297353CC}">
              <c16:uniqueId val="{00000001-CEED-46AB-AE1D-BEF649DCAC0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AE8-4C8B-B406-B85C78B0306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36.71</c:v>
                </c:pt>
                <c:pt idx="2">
                  <c:v>33.799999999999997</c:v>
                </c:pt>
                <c:pt idx="3">
                  <c:v>32.380000000000003</c:v>
                </c:pt>
                <c:pt idx="4">
                  <c:v>36.03</c:v>
                </c:pt>
              </c:numCache>
            </c:numRef>
          </c:val>
          <c:smooth val="0"/>
          <c:extLst>
            <c:ext xmlns:c16="http://schemas.microsoft.com/office/drawing/2014/chart" uri="{C3380CC4-5D6E-409C-BE32-E72D297353CC}">
              <c16:uniqueId val="{00000001-CAE8-4C8B-B406-B85C78B0306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679E-4322-B735-D5FE3035F5C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70.05</c:v>
                </c:pt>
                <c:pt idx="2">
                  <c:v>67.09</c:v>
                </c:pt>
                <c:pt idx="3">
                  <c:v>67.31</c:v>
                </c:pt>
                <c:pt idx="4">
                  <c:v>63.97</c:v>
                </c:pt>
              </c:numCache>
            </c:numRef>
          </c:val>
          <c:smooth val="0"/>
          <c:extLst>
            <c:ext xmlns:c16="http://schemas.microsoft.com/office/drawing/2014/chart" uri="{C3380CC4-5D6E-409C-BE32-E72D297353CC}">
              <c16:uniqueId val="{00000001-679E-4322-B735-D5FE3035F5C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371.53</c:v>
                </c:pt>
                <c:pt idx="2">
                  <c:v>255.85</c:v>
                </c:pt>
                <c:pt idx="3">
                  <c:v>124.36</c:v>
                </c:pt>
                <c:pt idx="4">
                  <c:v>143.16</c:v>
                </c:pt>
              </c:numCache>
            </c:numRef>
          </c:val>
          <c:extLst>
            <c:ext xmlns:c16="http://schemas.microsoft.com/office/drawing/2014/chart" uri="{C3380CC4-5D6E-409C-BE32-E72D297353CC}">
              <c16:uniqueId val="{00000000-349F-4874-AFD9-D29579CE60E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9F-4874-AFD9-D29579CE60E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CE-4B50-81EF-83679BC70E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CE-4B50-81EF-83679BC70E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2C-429E-B0D0-5580576D55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2C-429E-B0D0-5580576D55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3B-4DA7-9881-A12720ADD35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3B-4DA7-9881-A12720ADD35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1E-4ACE-9C45-D7DD0DCF4F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1E-4ACE-9C45-D7DD0DCF4F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887-424A-8DF7-907B8679EF7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1209.45</c:v>
                </c:pt>
                <c:pt idx="2">
                  <c:v>1042.6400000000001</c:v>
                </c:pt>
                <c:pt idx="3">
                  <c:v>1305.58</c:v>
                </c:pt>
                <c:pt idx="4">
                  <c:v>1219.99</c:v>
                </c:pt>
              </c:numCache>
            </c:numRef>
          </c:val>
          <c:smooth val="0"/>
          <c:extLst>
            <c:ext xmlns:c16="http://schemas.microsoft.com/office/drawing/2014/chart" uri="{C3380CC4-5D6E-409C-BE32-E72D297353CC}">
              <c16:uniqueId val="{00000001-2887-424A-8DF7-907B8679EF7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82.26</c:v>
                </c:pt>
                <c:pt idx="2">
                  <c:v>42.38</c:v>
                </c:pt>
                <c:pt idx="3">
                  <c:v>29.9</c:v>
                </c:pt>
                <c:pt idx="4">
                  <c:v>91.73</c:v>
                </c:pt>
              </c:numCache>
            </c:numRef>
          </c:val>
          <c:extLst>
            <c:ext xmlns:c16="http://schemas.microsoft.com/office/drawing/2014/chart" uri="{C3380CC4-5D6E-409C-BE32-E72D297353CC}">
              <c16:uniqueId val="{00000000-37D7-4B42-BB7A-82376F5C8B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55.93</c:v>
                </c:pt>
                <c:pt idx="2">
                  <c:v>55.76</c:v>
                </c:pt>
                <c:pt idx="3">
                  <c:v>51.73</c:v>
                </c:pt>
                <c:pt idx="4">
                  <c:v>48.61</c:v>
                </c:pt>
              </c:numCache>
            </c:numRef>
          </c:val>
          <c:smooth val="0"/>
          <c:extLst>
            <c:ext xmlns:c16="http://schemas.microsoft.com/office/drawing/2014/chart" uri="{C3380CC4-5D6E-409C-BE32-E72D297353CC}">
              <c16:uniqueId val="{00000001-37D7-4B42-BB7A-82376F5C8B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110.89</c:v>
                </c:pt>
                <c:pt idx="2">
                  <c:v>215.02</c:v>
                </c:pt>
                <c:pt idx="3">
                  <c:v>306.12</c:v>
                </c:pt>
                <c:pt idx="4">
                  <c:v>97.53</c:v>
                </c:pt>
              </c:numCache>
            </c:numRef>
          </c:val>
          <c:extLst>
            <c:ext xmlns:c16="http://schemas.microsoft.com/office/drawing/2014/chart" uri="{C3380CC4-5D6E-409C-BE32-E72D297353CC}">
              <c16:uniqueId val="{00000000-6371-45D5-9191-674B3B5C89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289.60000000000002</c:v>
                </c:pt>
                <c:pt idx="2">
                  <c:v>296.14999999999998</c:v>
                </c:pt>
                <c:pt idx="3">
                  <c:v>290.54000000000002</c:v>
                </c:pt>
                <c:pt idx="4">
                  <c:v>319.42</c:v>
                </c:pt>
              </c:numCache>
            </c:numRef>
          </c:val>
          <c:smooth val="0"/>
          <c:extLst>
            <c:ext xmlns:c16="http://schemas.microsoft.com/office/drawing/2014/chart" uri="{C3380CC4-5D6E-409C-BE32-E72D297353CC}">
              <c16:uniqueId val="{00000001-6371-45D5-9191-674B3B5C89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46"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青森県　南部町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71" t="str">
        <f>データ!$M$6</f>
        <v>非設置</v>
      </c>
      <c r="AE8" s="71"/>
      <c r="AF8" s="71"/>
      <c r="AG8" s="71"/>
      <c r="AH8" s="71"/>
      <c r="AI8" s="71"/>
      <c r="AJ8" s="71"/>
      <c r="AK8" s="3"/>
      <c r="AL8" s="44">
        <f>データ!S6</f>
        <v>16543</v>
      </c>
      <c r="AM8" s="44"/>
      <c r="AN8" s="44"/>
      <c r="AO8" s="44"/>
      <c r="AP8" s="44"/>
      <c r="AQ8" s="44"/>
      <c r="AR8" s="44"/>
      <c r="AS8" s="44"/>
      <c r="AT8" s="45">
        <f>データ!T6</f>
        <v>153.12</v>
      </c>
      <c r="AU8" s="45"/>
      <c r="AV8" s="45"/>
      <c r="AW8" s="45"/>
      <c r="AX8" s="45"/>
      <c r="AY8" s="45"/>
      <c r="AZ8" s="45"/>
      <c r="BA8" s="45"/>
      <c r="BB8" s="45">
        <f>データ!U6</f>
        <v>108.04</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8.43</v>
      </c>
      <c r="Q10" s="45"/>
      <c r="R10" s="45"/>
      <c r="S10" s="45"/>
      <c r="T10" s="45"/>
      <c r="U10" s="45"/>
      <c r="V10" s="45"/>
      <c r="W10" s="45">
        <f>データ!Q6</f>
        <v>105.26</v>
      </c>
      <c r="X10" s="45"/>
      <c r="Y10" s="45"/>
      <c r="Z10" s="45"/>
      <c r="AA10" s="45"/>
      <c r="AB10" s="45"/>
      <c r="AC10" s="45"/>
      <c r="AD10" s="44">
        <f>データ!R6</f>
        <v>1730</v>
      </c>
      <c r="AE10" s="44"/>
      <c r="AF10" s="44"/>
      <c r="AG10" s="44"/>
      <c r="AH10" s="44"/>
      <c r="AI10" s="44"/>
      <c r="AJ10" s="44"/>
      <c r="AK10" s="2"/>
      <c r="AL10" s="44">
        <f>データ!V6</f>
        <v>1383</v>
      </c>
      <c r="AM10" s="44"/>
      <c r="AN10" s="44"/>
      <c r="AO10" s="44"/>
      <c r="AP10" s="44"/>
      <c r="AQ10" s="44"/>
      <c r="AR10" s="44"/>
      <c r="AS10" s="44"/>
      <c r="AT10" s="45">
        <f>データ!W6</f>
        <v>0.33</v>
      </c>
      <c r="AU10" s="45"/>
      <c r="AV10" s="45"/>
      <c r="AW10" s="45"/>
      <c r="AX10" s="45"/>
      <c r="AY10" s="45"/>
      <c r="AZ10" s="45"/>
      <c r="BA10" s="45"/>
      <c r="BB10" s="45">
        <f>データ!X6</f>
        <v>4190.91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dmeYdz2J5AxPaVj9fzxsxvsHBCJQa4sononqjUyJxIu4x1Wrffe1q7+GoYy1dI+2M4g20uz3fGQgz6TvVxNShg==" saltValue="QkRpaJIUUhZ2KB6EF0h3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24457</v>
      </c>
      <c r="D6" s="19">
        <f t="shared" si="3"/>
        <v>47</v>
      </c>
      <c r="E6" s="19">
        <f t="shared" si="3"/>
        <v>17</v>
      </c>
      <c r="F6" s="19">
        <f t="shared" si="3"/>
        <v>4</v>
      </c>
      <c r="G6" s="19">
        <f t="shared" si="3"/>
        <v>0</v>
      </c>
      <c r="H6" s="19" t="str">
        <f t="shared" si="3"/>
        <v>青森県　南部町</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8.43</v>
      </c>
      <c r="Q6" s="20">
        <f t="shared" si="3"/>
        <v>105.26</v>
      </c>
      <c r="R6" s="20">
        <f t="shared" si="3"/>
        <v>1730</v>
      </c>
      <c r="S6" s="20">
        <f t="shared" si="3"/>
        <v>16543</v>
      </c>
      <c r="T6" s="20">
        <f t="shared" si="3"/>
        <v>153.12</v>
      </c>
      <c r="U6" s="20">
        <f t="shared" si="3"/>
        <v>108.04</v>
      </c>
      <c r="V6" s="20">
        <f t="shared" si="3"/>
        <v>1383</v>
      </c>
      <c r="W6" s="20">
        <f t="shared" si="3"/>
        <v>0.33</v>
      </c>
      <c r="X6" s="20">
        <f t="shared" si="3"/>
        <v>4190.91</v>
      </c>
      <c r="Y6" s="21" t="str">
        <f>IF(Y7="",NA(),Y7)</f>
        <v>-</v>
      </c>
      <c r="Z6" s="21">
        <f t="shared" ref="Z6:AH6" si="4">IF(Z7="",NA(),Z7)</f>
        <v>371.53</v>
      </c>
      <c r="AA6" s="21">
        <f t="shared" si="4"/>
        <v>255.85</v>
      </c>
      <c r="AB6" s="21">
        <f t="shared" si="4"/>
        <v>124.36</v>
      </c>
      <c r="AC6" s="21">
        <f t="shared" si="4"/>
        <v>143.16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0">
        <f t="shared" ref="BG6:BO6" si="7">IF(BG7="",NA(),BG7)</f>
        <v>0</v>
      </c>
      <c r="BH6" s="20">
        <f t="shared" si="7"/>
        <v>0</v>
      </c>
      <c r="BI6" s="20">
        <f t="shared" si="7"/>
        <v>0</v>
      </c>
      <c r="BJ6" s="20">
        <f t="shared" si="7"/>
        <v>0</v>
      </c>
      <c r="BK6" s="21" t="str">
        <f t="shared" si="7"/>
        <v>-</v>
      </c>
      <c r="BL6" s="21">
        <f t="shared" si="7"/>
        <v>1209.45</v>
      </c>
      <c r="BM6" s="21">
        <f t="shared" si="7"/>
        <v>1042.6400000000001</v>
      </c>
      <c r="BN6" s="21">
        <f t="shared" si="7"/>
        <v>1305.58</v>
      </c>
      <c r="BO6" s="21">
        <f t="shared" si="7"/>
        <v>1219.99</v>
      </c>
      <c r="BP6" s="20" t="str">
        <f>IF(BP7="","",IF(BP7="-","【-】","【"&amp;SUBSTITUTE(TEXT(BP7,"#,##0.00"),"-","△")&amp;"】"))</f>
        <v>【1,156.82】</v>
      </c>
      <c r="BQ6" s="21" t="str">
        <f>IF(BQ7="",NA(),BQ7)</f>
        <v>-</v>
      </c>
      <c r="BR6" s="21">
        <f t="shared" ref="BR6:BZ6" si="8">IF(BR7="",NA(),BR7)</f>
        <v>82.26</v>
      </c>
      <c r="BS6" s="21">
        <f t="shared" si="8"/>
        <v>42.38</v>
      </c>
      <c r="BT6" s="21">
        <f t="shared" si="8"/>
        <v>29.9</v>
      </c>
      <c r="BU6" s="21">
        <f t="shared" si="8"/>
        <v>91.73</v>
      </c>
      <c r="BV6" s="21" t="str">
        <f t="shared" si="8"/>
        <v>-</v>
      </c>
      <c r="BW6" s="21">
        <f t="shared" si="8"/>
        <v>55.93</v>
      </c>
      <c r="BX6" s="21">
        <f t="shared" si="8"/>
        <v>55.76</v>
      </c>
      <c r="BY6" s="21">
        <f t="shared" si="8"/>
        <v>51.73</v>
      </c>
      <c r="BZ6" s="21">
        <f t="shared" si="8"/>
        <v>48.61</v>
      </c>
      <c r="CA6" s="20" t="str">
        <f>IF(CA7="","",IF(CA7="-","【-】","【"&amp;SUBSTITUTE(TEXT(CA7,"#,##0.00"),"-","△")&amp;"】"))</f>
        <v>【75.33】</v>
      </c>
      <c r="CB6" s="21" t="str">
        <f>IF(CB7="",NA(),CB7)</f>
        <v>-</v>
      </c>
      <c r="CC6" s="21">
        <f t="shared" ref="CC6:CK6" si="9">IF(CC7="",NA(),CC7)</f>
        <v>110.89</v>
      </c>
      <c r="CD6" s="21">
        <f t="shared" si="9"/>
        <v>215.02</v>
      </c>
      <c r="CE6" s="21">
        <f t="shared" si="9"/>
        <v>306.12</v>
      </c>
      <c r="CF6" s="21">
        <f t="shared" si="9"/>
        <v>97.53</v>
      </c>
      <c r="CG6" s="21" t="str">
        <f t="shared" si="9"/>
        <v>-</v>
      </c>
      <c r="CH6" s="21">
        <f t="shared" si="9"/>
        <v>289.60000000000002</v>
      </c>
      <c r="CI6" s="21">
        <f t="shared" si="9"/>
        <v>296.14999999999998</v>
      </c>
      <c r="CJ6" s="21">
        <f t="shared" si="9"/>
        <v>290.54000000000002</v>
      </c>
      <c r="CK6" s="21">
        <f t="shared" si="9"/>
        <v>319.42</v>
      </c>
      <c r="CL6" s="20" t="str">
        <f>IF(CL7="","",IF(CL7="-","【-】","【"&amp;SUBSTITUTE(TEXT(CL7,"#,##0.00"),"-","△")&amp;"】"))</f>
        <v>【215.73】</v>
      </c>
      <c r="CM6" s="21" t="str">
        <f>IF(CM7="",NA(),CM7)</f>
        <v>-</v>
      </c>
      <c r="CN6" s="20">
        <f t="shared" ref="CN6:CV6" si="10">IF(CN7="",NA(),CN7)</f>
        <v>0</v>
      </c>
      <c r="CO6" s="20">
        <f t="shared" si="10"/>
        <v>0</v>
      </c>
      <c r="CP6" s="20">
        <f t="shared" si="10"/>
        <v>0</v>
      </c>
      <c r="CQ6" s="20">
        <f t="shared" si="10"/>
        <v>0</v>
      </c>
      <c r="CR6" s="21" t="str">
        <f t="shared" si="10"/>
        <v>-</v>
      </c>
      <c r="CS6" s="21">
        <f t="shared" si="10"/>
        <v>36.71</v>
      </c>
      <c r="CT6" s="21">
        <f t="shared" si="10"/>
        <v>33.799999999999997</v>
      </c>
      <c r="CU6" s="21">
        <f t="shared" si="10"/>
        <v>32.380000000000003</v>
      </c>
      <c r="CV6" s="21">
        <f t="shared" si="10"/>
        <v>36.03</v>
      </c>
      <c r="CW6" s="20" t="str">
        <f>IF(CW7="","",IF(CW7="-","【-】","【"&amp;SUBSTITUTE(TEXT(CW7,"#,##0.00"),"-","△")&amp;"】"))</f>
        <v>【43.28】</v>
      </c>
      <c r="CX6" s="21" t="str">
        <f>IF(CX7="",NA(),CX7)</f>
        <v>-</v>
      </c>
      <c r="CY6" s="21">
        <f t="shared" ref="CY6:DG6" si="11">IF(CY7="",NA(),CY7)</f>
        <v>100</v>
      </c>
      <c r="CZ6" s="21">
        <f t="shared" si="11"/>
        <v>100</v>
      </c>
      <c r="DA6" s="21">
        <f t="shared" si="11"/>
        <v>100</v>
      </c>
      <c r="DB6" s="21">
        <f t="shared" si="11"/>
        <v>100</v>
      </c>
      <c r="DC6" s="21" t="str">
        <f t="shared" si="11"/>
        <v>-</v>
      </c>
      <c r="DD6" s="21">
        <f t="shared" si="11"/>
        <v>70.05</v>
      </c>
      <c r="DE6" s="21">
        <f t="shared" si="11"/>
        <v>67.09</v>
      </c>
      <c r="DF6" s="21">
        <f t="shared" si="11"/>
        <v>67.31</v>
      </c>
      <c r="DG6" s="21">
        <f t="shared" si="11"/>
        <v>63.97</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0">
        <f t="shared" ref="EF6:EN6" si="14">IF(EF7="",NA(),EF7)</f>
        <v>0</v>
      </c>
      <c r="EG6" s="20">
        <f t="shared" si="14"/>
        <v>0</v>
      </c>
      <c r="EH6" s="20">
        <f t="shared" si="14"/>
        <v>0</v>
      </c>
      <c r="EI6" s="20">
        <f t="shared" si="14"/>
        <v>0</v>
      </c>
      <c r="EJ6" s="21" t="str">
        <f t="shared" si="14"/>
        <v>-</v>
      </c>
      <c r="EK6" s="21">
        <f t="shared" si="14"/>
        <v>0.02</v>
      </c>
      <c r="EL6" s="20">
        <f t="shared" si="14"/>
        <v>0</v>
      </c>
      <c r="EM6" s="20">
        <f t="shared" si="14"/>
        <v>0</v>
      </c>
      <c r="EN6" s="21">
        <f t="shared" si="14"/>
        <v>0.08</v>
      </c>
      <c r="EO6" s="20" t="str">
        <f>IF(EO7="","",IF(EO7="-","【-】","【"&amp;SUBSTITUTE(TEXT(EO7,"#,##0.00"),"-","△")&amp;"】"))</f>
        <v>【0.11】</v>
      </c>
    </row>
    <row r="7" spans="1:145" s="22" customFormat="1" x14ac:dyDescent="0.15">
      <c r="A7" s="14"/>
      <c r="B7" s="23">
        <v>2023</v>
      </c>
      <c r="C7" s="23">
        <v>24457</v>
      </c>
      <c r="D7" s="23">
        <v>47</v>
      </c>
      <c r="E7" s="23">
        <v>17</v>
      </c>
      <c r="F7" s="23">
        <v>4</v>
      </c>
      <c r="G7" s="23">
        <v>0</v>
      </c>
      <c r="H7" s="23" t="s">
        <v>98</v>
      </c>
      <c r="I7" s="23" t="s">
        <v>99</v>
      </c>
      <c r="J7" s="23" t="s">
        <v>100</v>
      </c>
      <c r="K7" s="23" t="s">
        <v>101</v>
      </c>
      <c r="L7" s="23" t="s">
        <v>102</v>
      </c>
      <c r="M7" s="23" t="s">
        <v>103</v>
      </c>
      <c r="N7" s="24" t="s">
        <v>104</v>
      </c>
      <c r="O7" s="24" t="s">
        <v>105</v>
      </c>
      <c r="P7" s="24">
        <v>8.43</v>
      </c>
      <c r="Q7" s="24">
        <v>105.26</v>
      </c>
      <c r="R7" s="24">
        <v>1730</v>
      </c>
      <c r="S7" s="24">
        <v>16543</v>
      </c>
      <c r="T7" s="24">
        <v>153.12</v>
      </c>
      <c r="U7" s="24">
        <v>108.04</v>
      </c>
      <c r="V7" s="24">
        <v>1383</v>
      </c>
      <c r="W7" s="24">
        <v>0.33</v>
      </c>
      <c r="X7" s="24">
        <v>4190.91</v>
      </c>
      <c r="Y7" s="24" t="s">
        <v>104</v>
      </c>
      <c r="Z7" s="24">
        <v>371.53</v>
      </c>
      <c r="AA7" s="24">
        <v>255.85</v>
      </c>
      <c r="AB7" s="24">
        <v>124.36</v>
      </c>
      <c r="AC7" s="24">
        <v>143.16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v>0</v>
      </c>
      <c r="BH7" s="24">
        <v>0</v>
      </c>
      <c r="BI7" s="24">
        <v>0</v>
      </c>
      <c r="BJ7" s="24">
        <v>0</v>
      </c>
      <c r="BK7" s="24" t="s">
        <v>104</v>
      </c>
      <c r="BL7" s="24">
        <v>1209.45</v>
      </c>
      <c r="BM7" s="24">
        <v>1042.6400000000001</v>
      </c>
      <c r="BN7" s="24">
        <v>1305.58</v>
      </c>
      <c r="BO7" s="24">
        <v>1219.99</v>
      </c>
      <c r="BP7" s="24">
        <v>1156.82</v>
      </c>
      <c r="BQ7" s="24" t="s">
        <v>104</v>
      </c>
      <c r="BR7" s="24">
        <v>82.26</v>
      </c>
      <c r="BS7" s="24">
        <v>42.38</v>
      </c>
      <c r="BT7" s="24">
        <v>29.9</v>
      </c>
      <c r="BU7" s="24">
        <v>91.73</v>
      </c>
      <c r="BV7" s="24" t="s">
        <v>104</v>
      </c>
      <c r="BW7" s="24">
        <v>55.93</v>
      </c>
      <c r="BX7" s="24">
        <v>55.76</v>
      </c>
      <c r="BY7" s="24">
        <v>51.73</v>
      </c>
      <c r="BZ7" s="24">
        <v>48.61</v>
      </c>
      <c r="CA7" s="24">
        <v>75.33</v>
      </c>
      <c r="CB7" s="24" t="s">
        <v>104</v>
      </c>
      <c r="CC7" s="24">
        <v>110.89</v>
      </c>
      <c r="CD7" s="24">
        <v>215.02</v>
      </c>
      <c r="CE7" s="24">
        <v>306.12</v>
      </c>
      <c r="CF7" s="24">
        <v>97.53</v>
      </c>
      <c r="CG7" s="24" t="s">
        <v>104</v>
      </c>
      <c r="CH7" s="24">
        <v>289.60000000000002</v>
      </c>
      <c r="CI7" s="24">
        <v>296.14999999999998</v>
      </c>
      <c r="CJ7" s="24">
        <v>290.54000000000002</v>
      </c>
      <c r="CK7" s="24">
        <v>319.42</v>
      </c>
      <c r="CL7" s="24">
        <v>215.73</v>
      </c>
      <c r="CM7" s="24" t="s">
        <v>104</v>
      </c>
      <c r="CN7" s="24">
        <v>0</v>
      </c>
      <c r="CO7" s="24">
        <v>0</v>
      </c>
      <c r="CP7" s="24">
        <v>0</v>
      </c>
      <c r="CQ7" s="24">
        <v>0</v>
      </c>
      <c r="CR7" s="24" t="s">
        <v>104</v>
      </c>
      <c r="CS7" s="24">
        <v>36.71</v>
      </c>
      <c r="CT7" s="24">
        <v>33.799999999999997</v>
      </c>
      <c r="CU7" s="24">
        <v>32.380000000000003</v>
      </c>
      <c r="CV7" s="24">
        <v>36.03</v>
      </c>
      <c r="CW7" s="24">
        <v>43.28</v>
      </c>
      <c r="CX7" s="24" t="s">
        <v>104</v>
      </c>
      <c r="CY7" s="24">
        <v>100</v>
      </c>
      <c r="CZ7" s="24">
        <v>100</v>
      </c>
      <c r="DA7" s="24">
        <v>100</v>
      </c>
      <c r="DB7" s="24">
        <v>100</v>
      </c>
      <c r="DC7" s="24" t="s">
        <v>104</v>
      </c>
      <c r="DD7" s="24">
        <v>70.05</v>
      </c>
      <c r="DE7" s="24">
        <v>67.09</v>
      </c>
      <c r="DF7" s="24">
        <v>67.31</v>
      </c>
      <c r="DG7" s="24">
        <v>63.97</v>
      </c>
      <c r="DH7" s="24">
        <v>86.21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v>0</v>
      </c>
      <c r="EG7" s="24">
        <v>0</v>
      </c>
      <c r="EH7" s="24">
        <v>0</v>
      </c>
      <c r="EI7" s="24">
        <v>0</v>
      </c>
      <c r="EJ7" s="24" t="s">
        <v>104</v>
      </c>
      <c r="EK7" s="24">
        <v>0.02</v>
      </c>
      <c r="EL7" s="24">
        <v>0</v>
      </c>
      <c r="EM7" s="24">
        <v>0</v>
      </c>
      <c r="EN7" s="24">
        <v>0.08</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根本賀澄</cp:lastModifiedBy>
  <cp:lastPrinted>2025-02-03T01:18:44Z</cp:lastPrinted>
  <dcterms:created xsi:type="dcterms:W3CDTF">2024-12-19T01:39:53Z</dcterms:created>
  <dcterms:modified xsi:type="dcterms:W3CDTF">2025-02-03T03:18:59Z</dcterms:modified>
  <cp:category/>
</cp:coreProperties>
</file>