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25.1.14\建設課\【下水道グループ】専用フォルダ\105_経営比較分析\R6年度\01_経営比較分析表の分析等について\修正後\"/>
    </mc:Choice>
  </mc:AlternateContent>
  <xr:revisionPtr revIDLastSave="0" documentId="13_ncr:1_{13EF0C9F-C6BD-4440-8FB3-43AA94FA4972}" xr6:coauthVersionLast="47" xr6:coauthVersionMax="47" xr10:uidLastSave="{00000000-0000-0000-0000-000000000000}"/>
  <workbookProtection workbookAlgorithmName="SHA-512" workbookHashValue="WGpQWT95FpUlkZgre+CQAuaAUQZ7GSzaLxj9SKYT5ismgd46TJKpdu/nkyCWuIrNvzjkCcTZ1xqhL+dDF5b6Cg==" workbookSaltValue="xkRGySX5CWNRAm1YYrAXPg=="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<sst xmlns="http://schemas.openxmlformats.org/spreadsheetml/2006/main" count="236" uniqueCount="119">
  <si>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</si>
  <si>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</si>
  <si>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</si>
  <si>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</si>
  <si>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</si>
  <si>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</si>
  <si>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</si>
  <si>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</si>
  <si>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</si>
  <si>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</si>
  <si>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</si>
  <si>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</si>
  <si>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</si>
  <si>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</si>
  <si>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</si>
  <si>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</si>
  <si>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</si>
  <si>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</si>
  <si>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</si>
  <si>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</si>
  <si>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</si>
  <si>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</si>
  <si>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</si>
  <si>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</si>
  <si>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</si>
  <si>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</si>
  <si>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</si>
  <si>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</si>
  <si>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</si>
  <si>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</si>
  <si>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</si>
  <si>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</si>
  <si>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</si>
  <si>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</si>
  <si>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</si>
  <si>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</si>
  <si>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</si>
  <si>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</si>
  <si>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</si>
  <si>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</si>
  <si>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</si>
  <si>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</si>
  <si>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</si>
  <si>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</si>
  <si>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</si>
  <si>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</si>
  <si>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</si>
  <si>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</si>
  <si>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</si>
  <si>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</si>
  <si>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</si>
  <si>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</si>
  <si>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</si>
  <si>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</si>
  <si>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</si>
  <si>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</si>
  <si>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</si>
  <si>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</si>
  <si>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</si>
  <si>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</si>
  <si>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</si>
  <si>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</si>
  <si>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</si>
  <si>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</si>
  <si>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</si>
  <si>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</si>
  <si>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</si>
  <si>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</si>
  <si>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</si>
  <si>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</si>
  <si>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</si>
  <si>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</si>
  <si>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</si>
  <si>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</si>
  <si>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</si>
  <si>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</si>
  <si>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</si>
  <si>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</si>
  <si>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</si>
  <si>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</si>
  <si>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</si>
  <si>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</si>
  <si>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</si>
  <si>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</si>
  <si>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</si>
  <si>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</si>
  <si>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</si>
  <si>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</si>
  <si>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</si>
  <si>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</si>
  <si>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</si>
  <si>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</si>
  <si>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</si>
  <si>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</si>
  <si>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</si>
  <si>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</si>
  <si>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</si>
  <si>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</si>
  <si>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階上町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</si>
  <si>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</si>
  <si>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</si>
  <si>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</si>
  <si>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</si>
  <si>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</si>
  <si>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</si>
  <si>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</si>
  <si>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</si>
  <si>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</si>
  <si>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</si>
  <si>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</si>
  <si>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</si>
  <si>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</si>
  <si>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</si>
  <si>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</si>
  <si>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</si>
  <si>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</si>
  <si>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一部供用開始から10年以上が経過し、修繕費が増加の傾向にある。平成28年度に策定したストックマネジメント計画に基づき、点検・調査を実施し、修繕・改築の必要性を検討する。</t>
    <rPh sb="12" eb="14">
      <t>イジョウ</t>
    </rPh>
    <rPh sb="21" eb="22">
      <t>ヒ</t>
    </rPh>
    <rPh sb="23" eb="25">
      <t>ゾウカ</t>
    </rPh>
    <rPh sb="26" eb="28">
      <t>ケイコウ</t>
    </rPh>
    <phoneticPr fontId="4"/>
  </si>
  <si>
    <t>①収益的収支比率について
　企業会計移行のため打ち切り決算を行ったことで使用料収入の一部が未収金となった影響もあるが、近年は80％台を推移しており、赤字経営が慢性化している状況である。
④企業債残高対事業規模比率について
　認可区域内整備途中であり企業債残高が増加している。
⑤経費回収率について
　類似団体と比較して高い水準にあるが、回収率は低く、使用料収入以外の収入に依存している状況にある。
⑥汚水処理原価について
　類似団体と比較して低い水準にある。
⑦施設利用率について
　類似団体と比較して低い水準にある。
⑧水洗化率について
　類似団体と比較して低い水準にある。引き続き接続奨励金制度や融資斡旋制度による加入促進を図る。</t>
    <rPh sb="30" eb="31">
      <t>オコナ</t>
    </rPh>
    <rPh sb="36" eb="41">
      <t>シヨウリョウシュウニュウ</t>
    </rPh>
    <rPh sb="42" eb="44">
      <t>イチブ</t>
    </rPh>
    <rPh sb="45" eb="48">
      <t>ミシュウキン</t>
    </rPh>
    <rPh sb="112" eb="114">
      <t>ニンカ</t>
    </rPh>
    <rPh sb="114" eb="117">
      <t>クイキナイ</t>
    </rPh>
    <rPh sb="117" eb="121">
      <t>セイビトチュウ</t>
    </rPh>
    <rPh sb="124" eb="127">
      <t>キギョウサイ</t>
    </rPh>
    <rPh sb="127" eb="129">
      <t>ザンダカ</t>
    </rPh>
    <rPh sb="130" eb="132">
      <t>ゾウカ</t>
    </rPh>
    <rPh sb="159" eb="160">
      <t>タカ</t>
    </rPh>
    <rPh sb="161" eb="163">
      <t>スイジュン</t>
    </rPh>
    <rPh sb="168" eb="170">
      <t>カイシュウ</t>
    </rPh>
    <rPh sb="170" eb="171">
      <t>リツ</t>
    </rPh>
    <rPh sb="172" eb="173">
      <t>ヒク</t>
    </rPh>
    <rPh sb="221" eb="222">
      <t>ヒク</t>
    </rPh>
    <rPh sb="247" eb="249">
      <t>ヒカク</t>
    </rPh>
    <rPh sb="251" eb="252">
      <t>ヒク</t>
    </rPh>
    <rPh sb="271" eb="273">
      <t>ルイジ</t>
    </rPh>
    <rPh sb="273" eb="275">
      <t>ダンタイ</t>
    </rPh>
    <rPh sb="276" eb="278">
      <t>ヒカク</t>
    </rPh>
    <rPh sb="280" eb="281">
      <t>ヒク</t>
    </rPh>
    <rPh sb="282" eb="284">
      <t>スイジュン</t>
    </rPh>
    <rPh sb="288" eb="289">
      <t>ヒ</t>
    </rPh>
    <rPh sb="290" eb="291">
      <t>ツヅ</t>
    </rPh>
    <rPh sb="292" eb="294">
      <t>セツゾク</t>
    </rPh>
    <rPh sb="294" eb="297">
      <t>ショウレイキン</t>
    </rPh>
    <rPh sb="297" eb="299">
      <t>セイド</t>
    </rPh>
    <rPh sb="300" eb="302">
      <t>ユウシ</t>
    </rPh>
    <rPh sb="302" eb="304">
      <t>アッセン</t>
    </rPh>
    <rPh sb="304" eb="306">
      <t>セイド</t>
    </rPh>
    <rPh sb="309" eb="311">
      <t>カニュウ</t>
    </rPh>
    <rPh sb="311" eb="313">
      <t>ソクシン</t>
    </rPh>
    <rPh sb="314" eb="315">
      <t>ハカ</t>
    </rPh>
    <phoneticPr fontId="4"/>
  </si>
  <si>
    <t>　認可区域内整備途中であることから、施設利用率及び水洗化率は今後も増加する見込みである。
　今後も接続率の向上及び料金改定の実施により使用料収入を確保するとともに、維持管理費の削減に努め、経営の健全化を目指す。</t>
    <rPh sb="55" eb="56">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</si>
</sst>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42-4B31-A957-768A343473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3.35</c:v>
                </c:pt>
                <c:pt idx="4" formatCode="#,##0.00;&quot;△&quot;#,##0.00;&quot;-&quot;">
                  <c:v>1.24</c:v>
                </c:pt>
              </c:numCache>
            </c:numRef>
          </c:val>
          <c:smooth val="0"/>
          <c:extLst>
            <c:ext xmlns:c16="http://schemas.microsoft.com/office/drawing/2014/chart" uri="{C3380CC4-5D6E-409C-BE32-E72D297353CC}">
              <c16:uniqueId val="{00000001-7042-4B31-A957-768A343473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38.04</c:v>
                </c:pt>
                <c:pt idx="1">
                  <c:v>40.08</c:v>
                </c:pt>
                <c:pt idx="2">
                  <c:v>39.76</c:v>
                </c:pt>
                <c:pt idx="3">
                  <c:v>41.25</c:v>
                </c:pt>
                <c:pt idx="4">
                  <c:v>40.31</c:v>
                </c:pt>
              </c:numCache>
            </c:numRef>
          </c:val>
          <c:extLst>
            <c:ext xmlns:c16="http://schemas.microsoft.com/office/drawing/2014/chart" uri="{C3380CC4-5D6E-409C-BE32-E72D297353CC}">
              <c16:uniqueId val="{00000000-615C-4BE1-B0F8-7B42B48944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39.51</c:v>
                </c:pt>
                <c:pt idx="1">
                  <c:v>41.6</c:v>
                </c:pt>
                <c:pt idx="2">
                  <c:v>43.76</c:v>
                </c:pt>
                <c:pt idx="3">
                  <c:v>40.72</c:v>
                </c:pt>
                <c:pt idx="4">
                  <c:v>44.17</c:v>
                </c:pt>
              </c:numCache>
            </c:numRef>
          </c:val>
          <c:smooth val="0"/>
          <c:extLst>
            <c:ext xmlns:c16="http://schemas.microsoft.com/office/drawing/2014/chart" uri="{C3380CC4-5D6E-409C-BE32-E72D297353CC}">
              <c16:uniqueId val="{00000001-615C-4BE1-B0F8-7B42B48944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57.92</c:v>
                </c:pt>
                <c:pt idx="1">
                  <c:v>58.12</c:v>
                </c:pt>
                <c:pt idx="2">
                  <c:v>61.47</c:v>
                </c:pt>
                <c:pt idx="3">
                  <c:v>63.91</c:v>
                </c:pt>
                <c:pt idx="4">
                  <c:v>62.9</c:v>
                </c:pt>
              </c:numCache>
            </c:numRef>
          </c:val>
          <c:extLst>
            <c:ext xmlns:c16="http://schemas.microsoft.com/office/drawing/2014/chart" uri="{C3380CC4-5D6E-409C-BE32-E72D297353CC}">
              <c16:uniqueId val="{00000000-5A6F-4A87-8623-2D904DB77C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61.03</c:v>
                </c:pt>
                <c:pt idx="1">
                  <c:v>64.790000000000006</c:v>
                </c:pt>
                <c:pt idx="2">
                  <c:v>65.75</c:v>
                </c:pt>
                <c:pt idx="3">
                  <c:v>67.569999999999993</c:v>
                </c:pt>
                <c:pt idx="4">
                  <c:v>68.58</c:v>
                </c:pt>
              </c:numCache>
            </c:numRef>
          </c:val>
          <c:smooth val="0"/>
          <c:extLst>
            <c:ext xmlns:c16="http://schemas.microsoft.com/office/drawing/2014/chart" uri="{C3380CC4-5D6E-409C-BE32-E72D297353CC}">
              <c16:uniqueId val="{00000001-5A6F-4A87-8623-2D904DB77C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84.2</c:v>
                </c:pt>
                <c:pt idx="1">
                  <c:v>84.44</c:v>
                </c:pt>
                <c:pt idx="2">
                  <c:v>86.07</c:v>
                </c:pt>
                <c:pt idx="3">
                  <c:v>88.31</c:v>
                </c:pt>
                <c:pt idx="4">
                  <c:v>86.34</c:v>
                </c:pt>
              </c:numCache>
            </c:numRef>
          </c:val>
          <c:extLst>
            <c:ext xmlns:c16="http://schemas.microsoft.com/office/drawing/2014/chart" uri="{C3380CC4-5D6E-409C-BE32-E72D297353CC}">
              <c16:uniqueId val="{00000000-9C5D-4E4A-8C8F-AC2DD4697B7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D-4E4A-8C8F-AC2DD4697B7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81-4E5B-B3BB-7A7A788D18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1-4E5B-B3BB-7A7A788D18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80-45F8-8B56-39525DDC0B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80-45F8-8B56-39525DDC0B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A1-4D2D-B3A5-A4940E2D22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A1-4D2D-B3A5-A4940E2D22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FF-4FC1-9E42-BC7165A287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F-4FC1-9E42-BC7165A287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1661.86</c:v>
                </c:pt>
                <c:pt idx="1">
                  <c:v>1525.45</c:v>
                </c:pt>
                <c:pt idx="2">
                  <c:v>1540.07</c:v>
                </c:pt>
                <c:pt idx="3">
                  <c:v>1476.61</c:v>
                </c:pt>
                <c:pt idx="4">
                  <c:v>1692.04</c:v>
                </c:pt>
              </c:numCache>
            </c:numRef>
          </c:val>
          <c:extLst>
            <c:ext xmlns:c16="http://schemas.microsoft.com/office/drawing/2014/chart" uri="{C3380CC4-5D6E-409C-BE32-E72D297353CC}">
              <c16:uniqueId val="{00000000-96E9-4F0F-BA3A-B696297D31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808.77</c:v>
                </c:pt>
                <c:pt idx="1">
                  <c:v>560.16</c:v>
                </c:pt>
                <c:pt idx="2">
                  <c:v>954.29</c:v>
                </c:pt>
                <c:pt idx="3">
                  <c:v>1332.23</c:v>
                </c:pt>
                <c:pt idx="4">
                  <c:v>1414.79</c:v>
                </c:pt>
              </c:numCache>
            </c:numRef>
          </c:val>
          <c:smooth val="0"/>
          <c:extLst>
            <c:ext xmlns:c16="http://schemas.microsoft.com/office/drawing/2014/chart" uri="{C3380CC4-5D6E-409C-BE32-E72D297353CC}">
              <c16:uniqueId val="{00000001-96E9-4F0F-BA3A-B696297D31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38.090000000000003</c:v>
                </c:pt>
                <c:pt idx="1">
                  <c:v>39.9</c:v>
                </c:pt>
                <c:pt idx="2">
                  <c:v>36.06</c:v>
                </c:pt>
                <c:pt idx="3">
                  <c:v>35.049999999999997</c:v>
                </c:pt>
                <c:pt idx="4">
                  <c:v>28.42</c:v>
                </c:pt>
              </c:numCache>
            </c:numRef>
          </c:val>
          <c:extLst>
            <c:ext xmlns:c16="http://schemas.microsoft.com/office/drawing/2014/chart" uri="{C3380CC4-5D6E-409C-BE32-E72D297353CC}">
              <c16:uniqueId val="{00000000-BD75-47E1-BC33-FD5D6D5066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48.2</c:v>
                </c:pt>
                <c:pt idx="1">
                  <c:v>30.88</c:v>
                </c:pt>
                <c:pt idx="2">
                  <c:v>34.03</c:v>
                </c:pt>
                <c:pt idx="3">
                  <c:v>26.53</c:v>
                </c:pt>
                <c:pt idx="4">
                  <c:v>25.29</c:v>
                </c:pt>
              </c:numCache>
            </c:numRef>
          </c:val>
          <c:smooth val="0"/>
          <c:extLst>
            <c:ext xmlns:c16="http://schemas.microsoft.com/office/drawing/2014/chart" uri="{C3380CC4-5D6E-409C-BE32-E72D297353CC}">
              <c16:uniqueId val="{00000001-BD75-47E1-BC33-FD5D6D5066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451.92</c:v>
                </c:pt>
                <c:pt idx="1">
                  <c:v>437.08</c:v>
                </c:pt>
                <c:pt idx="2">
                  <c:v>485.65</c:v>
                </c:pt>
                <c:pt idx="3">
                  <c:v>496.84</c:v>
                </c:pt>
                <c:pt idx="4">
                  <c:v>520.84</c:v>
                </c:pt>
              </c:numCache>
            </c:numRef>
          </c:val>
          <c:extLst>
            <c:ext xmlns:c16="http://schemas.microsoft.com/office/drawing/2014/chart" uri="{C3380CC4-5D6E-409C-BE32-E72D297353CC}">
              <c16:uniqueId val="{00000000-2516-42F4-BCD9-804880159F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345.96</c:v>
                </c:pt>
                <c:pt idx="1">
                  <c:v>525.91999999999996</c:v>
                </c:pt>
                <c:pt idx="2">
                  <c:v>470.79</c:v>
                </c:pt>
                <c:pt idx="3">
                  <c:v>628.99</c:v>
                </c:pt>
                <c:pt idx="4">
                  <c:v>617.20000000000005</c:v>
                </c:pt>
              </c:numCache>
            </c:numRef>
          </c:val>
          <c:smooth val="0"/>
          <c:extLst>
            <c:ext xmlns:c16="http://schemas.microsoft.com/office/drawing/2014/chart" uri="{C3380CC4-5D6E-409C-BE32-E72D297353CC}">
              <c16:uniqueId val="{00000001-2516-42F4-BCD9-804880159F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47" zoomScale="80" zoomScaleNormal="8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青森県　階上町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Cd3</v>
      </c>
      <c r="X8" s="64"/>
      <c r="Y8" s="64"/>
      <c r="Z8" s="64"/>
      <c r="AA8" s="64"/>
      <c r="AB8" s="64"/>
      <c r="AC8" s="64"/>
      <c r="AD8" s="65" t="str">
        <f>データ!$M$6</f>
        <v>非設置</v>
      </c>
      <c r="AE8" s="65"/>
      <c r="AF8" s="65"/>
      <c r="AG8" s="65"/>
      <c r="AH8" s="65"/>
      <c r="AI8" s="65"/>
      <c r="AJ8" s="65"/>
      <c r="AK8" s="3"/>
      <c r="AL8" s="45">
        <f>データ!S6</f>
        <v>12737</v>
      </c>
      <c r="AM8" s="45"/>
      <c r="AN8" s="45"/>
      <c r="AO8" s="45"/>
      <c r="AP8" s="45"/>
      <c r="AQ8" s="45"/>
      <c r="AR8" s="45"/>
      <c r="AS8" s="45"/>
      <c r="AT8" s="44">
        <f>データ!T6</f>
        <v>94</v>
      </c>
      <c r="AU8" s="44"/>
      <c r="AV8" s="44"/>
      <c r="AW8" s="44"/>
      <c r="AX8" s="44"/>
      <c r="AY8" s="44"/>
      <c r="AZ8" s="44"/>
      <c r="BA8" s="44"/>
      <c r="BB8" s="44">
        <f>データ!U6</f>
        <v>135.5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28.41</v>
      </c>
      <c r="Q10" s="44"/>
      <c r="R10" s="44"/>
      <c r="S10" s="44"/>
      <c r="T10" s="44"/>
      <c r="U10" s="44"/>
      <c r="V10" s="44"/>
      <c r="W10" s="44">
        <f>データ!Q6</f>
        <v>103.82</v>
      </c>
      <c r="X10" s="44"/>
      <c r="Y10" s="44"/>
      <c r="Z10" s="44"/>
      <c r="AA10" s="44"/>
      <c r="AB10" s="44"/>
      <c r="AC10" s="44"/>
      <c r="AD10" s="45">
        <f>データ!R6</f>
        <v>3226</v>
      </c>
      <c r="AE10" s="45"/>
      <c r="AF10" s="45"/>
      <c r="AG10" s="45"/>
      <c r="AH10" s="45"/>
      <c r="AI10" s="45"/>
      <c r="AJ10" s="45"/>
      <c r="AK10" s="2"/>
      <c r="AL10" s="45">
        <f>データ!V6</f>
        <v>3588</v>
      </c>
      <c r="AM10" s="45"/>
      <c r="AN10" s="45"/>
      <c r="AO10" s="45"/>
      <c r="AP10" s="45"/>
      <c r="AQ10" s="45"/>
      <c r="AR10" s="45"/>
      <c r="AS10" s="45"/>
      <c r="AT10" s="44">
        <f>データ!W6</f>
        <v>1.55</v>
      </c>
      <c r="AU10" s="44"/>
      <c r="AV10" s="44"/>
      <c r="AW10" s="44"/>
      <c r="AX10" s="44"/>
      <c r="AY10" s="44"/>
      <c r="AZ10" s="44"/>
      <c r="BA10" s="44"/>
      <c r="BB10" s="44">
        <f>データ!X6</f>
        <v>2314.84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117</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116</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8"/>
      <c r="BM60" s="39"/>
      <c r="BN60" s="39"/>
      <c r="BO60" s="39"/>
      <c r="BP60" s="39"/>
      <c r="BQ60" s="39"/>
      <c r="BR60" s="39"/>
      <c r="BS60" s="39"/>
      <c r="BT60" s="39"/>
      <c r="BU60" s="39"/>
      <c r="BV60" s="39"/>
      <c r="BW60" s="39"/>
      <c r="BX60" s="39"/>
      <c r="BY60" s="39"/>
      <c r="BZ60" s="40"/>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118</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3ImWVHSig7bYR5cfQ5q8LphAjAbE6K5iGIJt8BwSMUrcY1WpicRTAYV4dy3IhJ76iSucko4e6eDLzkF5XGK5KQ==" saltValue="yTKhD/QaWWS+8mJ9GpZv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24465</v>
      </c>
      <c r="D6" s="19">
        <f t="shared" si="3"/>
        <v>47</v>
      </c>
      <c r="E6" s="19">
        <f t="shared" si="3"/>
        <v>17</v>
      </c>
      <c r="F6" s="19">
        <f t="shared" si="3"/>
        <v>1</v>
      </c>
      <c r="G6" s="19">
        <f t="shared" si="3"/>
        <v>0</v>
      </c>
      <c r="H6" s="19" t="str">
        <f t="shared" si="3"/>
        <v>青森県　階上町</v>
      </c>
      <c r="I6" s="19" t="str">
        <f t="shared" si="3"/>
        <v>法非適用</v>
      </c>
      <c r="J6" s="19" t="str">
        <f t="shared" si="3"/>
        <v>下水道事業</v>
      </c>
      <c r="K6" s="19" t="str">
        <f t="shared" si="3"/>
        <v>公共下水道</v>
      </c>
      <c r="L6" s="19" t="str">
        <f t="shared" si="3"/>
        <v>Cd3</v>
      </c>
      <c r="M6" s="19" t="str">
        <f t="shared" si="3"/>
        <v>非設置</v>
      </c>
      <c r="N6" s="20" t="str">
        <f t="shared" si="3"/>
        <v>-</v>
      </c>
      <c r="O6" s="20" t="str">
        <f t="shared" si="3"/>
        <v>該当数値なし</v>
      </c>
      <c r="P6" s="20">
        <f t="shared" si="3"/>
        <v>28.41</v>
      </c>
      <c r="Q6" s="20">
        <f t="shared" si="3"/>
        <v>103.82</v>
      </c>
      <c r="R6" s="20">
        <f t="shared" si="3"/>
        <v>3226</v>
      </c>
      <c r="S6" s="20">
        <f t="shared" si="3"/>
        <v>12737</v>
      </c>
      <c r="T6" s="20">
        <f t="shared" si="3"/>
        <v>94</v>
      </c>
      <c r="U6" s="20">
        <f t="shared" si="3"/>
        <v>135.5</v>
      </c>
      <c r="V6" s="20">
        <f t="shared" si="3"/>
        <v>3588</v>
      </c>
      <c r="W6" s="20">
        <f t="shared" si="3"/>
        <v>1.55</v>
      </c>
      <c r="X6" s="20">
        <f t="shared" si="3"/>
        <v>2314.84</v>
      </c>
      <c r="Y6" s="21">
        <f>IF(Y7="",NA(),Y7)</f>
        <v>84.2</v>
      </c>
      <c r="Z6" s="21">
        <f t="shared" ref="Z6:AH6" si="4">IF(Z7="",NA(),Z7)</f>
        <v>84.44</v>
      </c>
      <c r="AA6" s="21">
        <f t="shared" si="4"/>
        <v>86.07</v>
      </c>
      <c r="AB6" s="21">
        <f t="shared" si="4"/>
        <v>88.31</v>
      </c>
      <c r="AC6" s="21">
        <f t="shared" si="4"/>
        <v>86.34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1661.86</v>
      </c>
      <c r="BG6" s="21">
        <f t="shared" ref="BG6:BO6" si="7">IF(BG7="",NA(),BG7)</f>
        <v>1525.45</v>
      </c>
      <c r="BH6" s="21">
        <f t="shared" si="7"/>
        <v>1540.07</v>
      </c>
      <c r="BI6" s="21">
        <f t="shared" si="7"/>
        <v>1476.61</v>
      </c>
      <c r="BJ6" s="21">
        <f t="shared" si="7"/>
        <v>1692.04</v>
      </c>
      <c r="BK6" s="21">
        <f t="shared" si="7"/>
        <v>808.77</v>
      </c>
      <c r="BL6" s="21">
        <f t="shared" si="7"/>
        <v>560.16</v>
      </c>
      <c r="BM6" s="21">
        <f t="shared" si="7"/>
        <v>954.29</v>
      </c>
      <c r="BN6" s="21">
        <f t="shared" si="7"/>
        <v>1332.23</v>
      </c>
      <c r="BO6" s="21">
        <f t="shared" si="7"/>
        <v>1414.79</v>
      </c>
      <c r="BP6" s="20" t="str">
        <f>IF(BP7="","",IF(BP7="-","【-】","【"&amp;SUBSTITUTE(TEXT(BP7,"#,##0.00"),"-","△")&amp;"】"))</f>
        <v>【630.82】</v>
      </c>
      <c r="BQ6" s="21">
        <f>IF(BQ7="",NA(),BQ7)</f>
        <v>38.090000000000003</v>
      </c>
      <c r="BR6" s="21">
        <f t="shared" ref="BR6:BZ6" si="8">IF(BR7="",NA(),BR7)</f>
        <v>39.9</v>
      </c>
      <c r="BS6" s="21">
        <f t="shared" si="8"/>
        <v>36.06</v>
      </c>
      <c r="BT6" s="21">
        <f t="shared" si="8"/>
        <v>35.049999999999997</v>
      </c>
      <c r="BU6" s="21">
        <f t="shared" si="8"/>
        <v>28.42</v>
      </c>
      <c r="BV6" s="21">
        <f t="shared" si="8"/>
        <v>48.2</v>
      </c>
      <c r="BW6" s="21">
        <f t="shared" si="8"/>
        <v>30.88</v>
      </c>
      <c r="BX6" s="21">
        <f t="shared" si="8"/>
        <v>34.03</v>
      </c>
      <c r="BY6" s="21">
        <f t="shared" si="8"/>
        <v>26.53</v>
      </c>
      <c r="BZ6" s="21">
        <f t="shared" si="8"/>
        <v>25.29</v>
      </c>
      <c r="CA6" s="20" t="str">
        <f>IF(CA7="","",IF(CA7="-","【-】","【"&amp;SUBSTITUTE(TEXT(CA7,"#,##0.00"),"-","△")&amp;"】"))</f>
        <v>【97.81】</v>
      </c>
      <c r="CB6" s="21">
        <f>IF(CB7="",NA(),CB7)</f>
        <v>451.92</v>
      </c>
      <c r="CC6" s="21">
        <f t="shared" ref="CC6:CK6" si="9">IF(CC7="",NA(),CC7)</f>
        <v>437.08</v>
      </c>
      <c r="CD6" s="21">
        <f t="shared" si="9"/>
        <v>485.65</v>
      </c>
      <c r="CE6" s="21">
        <f t="shared" si="9"/>
        <v>496.84</v>
      </c>
      <c r="CF6" s="21">
        <f t="shared" si="9"/>
        <v>520.84</v>
      </c>
      <c r="CG6" s="21">
        <f t="shared" si="9"/>
        <v>345.96</v>
      </c>
      <c r="CH6" s="21">
        <f t="shared" si="9"/>
        <v>525.91999999999996</v>
      </c>
      <c r="CI6" s="21">
        <f t="shared" si="9"/>
        <v>470.79</v>
      </c>
      <c r="CJ6" s="21">
        <f t="shared" si="9"/>
        <v>628.99</v>
      </c>
      <c r="CK6" s="21">
        <f t="shared" si="9"/>
        <v>617.20000000000005</v>
      </c>
      <c r="CL6" s="20" t="str">
        <f>IF(CL7="","",IF(CL7="-","【-】","【"&amp;SUBSTITUTE(TEXT(CL7,"#,##0.00"),"-","△")&amp;"】"))</f>
        <v>【138.75】</v>
      </c>
      <c r="CM6" s="21">
        <f>IF(CM7="",NA(),CM7)</f>
        <v>38.04</v>
      </c>
      <c r="CN6" s="21">
        <f t="shared" ref="CN6:CV6" si="10">IF(CN7="",NA(),CN7)</f>
        <v>40.08</v>
      </c>
      <c r="CO6" s="21">
        <f t="shared" si="10"/>
        <v>39.76</v>
      </c>
      <c r="CP6" s="21">
        <f t="shared" si="10"/>
        <v>41.25</v>
      </c>
      <c r="CQ6" s="21">
        <f t="shared" si="10"/>
        <v>40.31</v>
      </c>
      <c r="CR6" s="21">
        <f t="shared" si="10"/>
        <v>39.51</v>
      </c>
      <c r="CS6" s="21">
        <f t="shared" si="10"/>
        <v>41.6</v>
      </c>
      <c r="CT6" s="21">
        <f t="shared" si="10"/>
        <v>43.76</v>
      </c>
      <c r="CU6" s="21">
        <f t="shared" si="10"/>
        <v>40.72</v>
      </c>
      <c r="CV6" s="21">
        <f t="shared" si="10"/>
        <v>44.17</v>
      </c>
      <c r="CW6" s="20" t="str">
        <f>IF(CW7="","",IF(CW7="-","【-】","【"&amp;SUBSTITUTE(TEXT(CW7,"#,##0.00"),"-","△")&amp;"】"))</f>
        <v>【58.94】</v>
      </c>
      <c r="CX6" s="21">
        <f>IF(CX7="",NA(),CX7)</f>
        <v>57.92</v>
      </c>
      <c r="CY6" s="21">
        <f t="shared" ref="CY6:DG6" si="11">IF(CY7="",NA(),CY7)</f>
        <v>58.12</v>
      </c>
      <c r="CZ6" s="21">
        <f t="shared" si="11"/>
        <v>61.47</v>
      </c>
      <c r="DA6" s="21">
        <f t="shared" si="11"/>
        <v>63.91</v>
      </c>
      <c r="DB6" s="21">
        <f t="shared" si="11"/>
        <v>62.9</v>
      </c>
      <c r="DC6" s="21">
        <f t="shared" si="11"/>
        <v>61.03</v>
      </c>
      <c r="DD6" s="21">
        <f t="shared" si="11"/>
        <v>64.790000000000006</v>
      </c>
      <c r="DE6" s="21">
        <f t="shared" si="11"/>
        <v>65.75</v>
      </c>
      <c r="DF6" s="21">
        <f t="shared" si="11"/>
        <v>67.569999999999993</v>
      </c>
      <c r="DG6" s="21">
        <f t="shared" si="11"/>
        <v>68.58</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1">
        <f t="shared" si="14"/>
        <v>3.35</v>
      </c>
      <c r="EN6" s="21">
        <f t="shared" si="14"/>
        <v>1.24</v>
      </c>
      <c r="EO6" s="20" t="str">
        <f>IF(EO7="","",IF(EO7="-","【-】","【"&amp;SUBSTITUTE(TEXT(EO7,"#,##0.00"),"-","△")&amp;"】"))</f>
        <v>【0.22】</v>
      </c>
    </row>
    <row r="7" spans="1:145" s="22" customFormat="1" x14ac:dyDescent="0.2">
      <c r="A7" s="14"/>
      <c r="B7" s="23">
        <v>2023</v>
      </c>
      <c r="C7" s="23">
        <v>24465</v>
      </c>
      <c r="D7" s="23">
        <v>47</v>
      </c>
      <c r="E7" s="23">
        <v>17</v>
      </c>
      <c r="F7" s="23">
        <v>1</v>
      </c>
      <c r="G7" s="23">
        <v>0</v>
      </c>
      <c r="H7" s="23" t="s">
        <v>98</v>
      </c>
      <c r="I7" s="23" t="s">
        <v>99</v>
      </c>
      <c r="J7" s="23" t="s">
        <v>100</v>
      </c>
      <c r="K7" s="23" t="s">
        <v>101</v>
      </c>
      <c r="L7" s="23" t="s">
        <v>102</v>
      </c>
      <c r="M7" s="23" t="s">
        <v>103</v>
      </c>
      <c r="N7" s="24" t="s">
        <v>104</v>
      </c>
      <c r="O7" s="24" t="s">
        <v>105</v>
      </c>
      <c r="P7" s="24">
        <v>28.41</v>
      </c>
      <c r="Q7" s="24">
        <v>103.82</v>
      </c>
      <c r="R7" s="24">
        <v>3226</v>
      </c>
      <c r="S7" s="24">
        <v>12737</v>
      </c>
      <c r="T7" s="24">
        <v>94</v>
      </c>
      <c r="U7" s="24">
        <v>135.5</v>
      </c>
      <c r="V7" s="24">
        <v>3588</v>
      </c>
      <c r="W7" s="24">
        <v>1.55</v>
      </c>
      <c r="X7" s="24">
        <v>2314.84</v>
      </c>
      <c r="Y7" s="24">
        <v>84.2</v>
      </c>
      <c r="Z7" s="24">
        <v>84.44</v>
      </c>
      <c r="AA7" s="24">
        <v>86.07</v>
      </c>
      <c r="AB7" s="24">
        <v>88.31</v>
      </c>
      <c r="AC7" s="24">
        <v>86.34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1661.86</v>
      </c>
      <c r="BG7" s="24">
        <v>1525.45</v>
      </c>
      <c r="BH7" s="24">
        <v>1540.07</v>
      </c>
      <c r="BI7" s="24">
        <v>1476.61</v>
      </c>
      <c r="BJ7" s="24">
        <v>1692.04</v>
      </c>
      <c r="BK7" s="24">
        <v>808.77</v>
      </c>
      <c r="BL7" s="24">
        <v>560.16</v>
      </c>
      <c r="BM7" s="24">
        <v>954.29</v>
      </c>
      <c r="BN7" s="24">
        <v>1332.23</v>
      </c>
      <c r="BO7" s="24">
        <v>1414.79</v>
      </c>
      <c r="BP7" s="24">
        <v>630.82000000000005</v>
      </c>
      <c r="BQ7" s="24">
        <v>38.090000000000003</v>
      </c>
      <c r="BR7" s="24">
        <v>39.9</v>
      </c>
      <c r="BS7" s="24">
        <v>36.06</v>
      </c>
      <c r="BT7" s="24">
        <v>35.049999999999997</v>
      </c>
      <c r="BU7" s="24">
        <v>28.42</v>
      </c>
      <c r="BV7" s="24">
        <v>48.2</v>
      </c>
      <c r="BW7" s="24">
        <v>30.88</v>
      </c>
      <c r="BX7" s="24">
        <v>34.03</v>
      </c>
      <c r="BY7" s="24">
        <v>26.53</v>
      </c>
      <c r="BZ7" s="24">
        <v>25.29</v>
      </c>
      <c r="CA7" s="24">
        <v>97.81</v>
      </c>
      <c r="CB7" s="24">
        <v>451.92</v>
      </c>
      <c r="CC7" s="24">
        <v>437.08</v>
      </c>
      <c r="CD7" s="24">
        <v>485.65</v>
      </c>
      <c r="CE7" s="24">
        <v>496.84</v>
      </c>
      <c r="CF7" s="24">
        <v>520.84</v>
      </c>
      <c r="CG7" s="24">
        <v>345.96</v>
      </c>
      <c r="CH7" s="24">
        <v>525.91999999999996</v>
      </c>
      <c r="CI7" s="24">
        <v>470.79</v>
      </c>
      <c r="CJ7" s="24">
        <v>628.99</v>
      </c>
      <c r="CK7" s="24">
        <v>617.20000000000005</v>
      </c>
      <c r="CL7" s="24">
        <v>138.75</v>
      </c>
      <c r="CM7" s="24">
        <v>38.04</v>
      </c>
      <c r="CN7" s="24">
        <v>40.08</v>
      </c>
      <c r="CO7" s="24">
        <v>39.76</v>
      </c>
      <c r="CP7" s="24">
        <v>41.25</v>
      </c>
      <c r="CQ7" s="24">
        <v>40.31</v>
      </c>
      <c r="CR7" s="24">
        <v>39.51</v>
      </c>
      <c r="CS7" s="24">
        <v>41.6</v>
      </c>
      <c r="CT7" s="24">
        <v>43.76</v>
      </c>
      <c r="CU7" s="24">
        <v>40.72</v>
      </c>
      <c r="CV7" s="24">
        <v>44.17</v>
      </c>
      <c r="CW7" s="24">
        <v>58.94</v>
      </c>
      <c r="CX7" s="24">
        <v>57.92</v>
      </c>
      <c r="CY7" s="24">
        <v>58.12</v>
      </c>
      <c r="CZ7" s="24">
        <v>61.47</v>
      </c>
      <c r="DA7" s="24">
        <v>63.91</v>
      </c>
      <c r="DB7" s="24">
        <v>62.9</v>
      </c>
      <c r="DC7" s="24">
        <v>61.03</v>
      </c>
      <c r="DD7" s="24">
        <v>64.790000000000006</v>
      </c>
      <c r="DE7" s="24">
        <v>65.75</v>
      </c>
      <c r="DF7" s="24">
        <v>67.569999999999993</v>
      </c>
      <c r="DG7" s="24">
        <v>68.58</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3.35</v>
      </c>
      <c r="EN7" s="24">
        <v>1.24</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泉山　静香</cp:lastModifiedBy>
  <cp:lastPrinted>2025-02-20T11:07:15Z</cp:lastPrinted>
  <dcterms:created xsi:type="dcterms:W3CDTF">2025-01-24T07:27:38Z</dcterms:created>
  <dcterms:modified xsi:type="dcterms:W3CDTF">2025-02-20T11:07:16Z</dcterms:modified>
  <cp:category/>
</cp:coreProperties>
</file>