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2 下水道事業\R02.01.30締切　経営比較分析表\記入用（46下水道　47農集排）\"/>
    </mc:Choice>
  </mc:AlternateContent>
  <workbookProtection workbookAlgorithmName="SHA-512" workbookHashValue="I0kgS+aurfCZKCLivk1+nrK7aZPukD8LAXv0qvZeTetJA4g/z+V1OgApi+e+tsJztU9PuPuSbTRuvrF41ODacQ==" workbookSaltValue="OjEcwnKh6/pGYyWHY2LFww==" workbookSpinCount="100000" lockStructure="1"/>
  <bookViews>
    <workbookView xWindow="0" yWindow="0" windowWidth="25590" windowHeight="105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<sst xmlns="http://schemas.openxmlformats.org/spreadsheetml/2006/main" count="228" uniqueCount="114">
  <si>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</si>
  <si>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</si>
  <si>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</si>
  <si>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</si>
  <si>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</si>
  <si>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</si>
  <si>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</si>
  <si>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</si>
  <si>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</si>
  <si>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</si>
  <si>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</si>
  <si>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</si>
  <si>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</si>
  <si>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</si>
  <si>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</si>
  <si>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</si>
  <si>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</si>
  <si>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</si>
  <si>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</si>
  <si>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</si>
  <si>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</si>
  <si>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</si>
  <si>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</si>
  <si>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</si>
  <si>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</si>
  <si>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</si>
  <si>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</si>
  <si>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</si>
  <si>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</si>
  <si>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</si>
  <si>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</si>
  <si>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</si>
  <si>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</si>
  <si>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</si>
  <si>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</si>
  <si>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</si>
  <si>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</si>
  <si>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</si>
  <si>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</si>
  <si>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</si>
  <si>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</si>
  <si>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</si>
  <si>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</si>
  <si>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</si>
  <si>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</si>
  <si>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</si>
  <si>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</si>
  <si>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</si>
  <si>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</si>
  <si>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</si>
  <si>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</si>
  <si>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</si>
  <si>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</si>
  <si>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</si>
  <si>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</si>
  <si>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</si>
  <si>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</si>
  <si>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</si>
  <si>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</si>
  <si>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</si>
  <si>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</si>
  <si>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</si>
  <si>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</si>
  <si>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</si>
  <si>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</si>
  <si>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</si>
  <si>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</si>
  <si>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</si>
  <si>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</si>
  <si>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</si>
  <si>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</si>
  <si>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</si>
  <si>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</si>
  <si>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</si>
  <si>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</si>
  <si>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</si>
  <si>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</si>
  <si>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</si>
  <si>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</si>
  <si>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</si>
  <si>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</si>
  <si>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</si>
  <si>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</si>
  <si>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</si>
  <si>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</si>
  <si>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</si>
  <si>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</si>
  <si>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</si>
  <si>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</si>
  <si>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</si>
  <si>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</si>
  <si>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</si>
  <si>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</si>
  <si>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</si>
  <si>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</si>
  <si>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</si>
  <si>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</si>
  <si>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</si>
  <si>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</si>
  <si>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</si>
  <si>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</si>
  <si>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</si>
  <si>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</si>
  <si>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</si>
  <si>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</si>
  <si>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</si>
  <si>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</si>
  <si>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</si>
  <si>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</si>
  <si>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</si>
  <si>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</si>
  <si>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当市の農業集落排水事業は、供給開始以来、人口減少に伴い、使用料収入が減少傾向にある。使用料収入だけでは財源が足りず、多額の一般会計繰入金や市債（資本費平準化債）により賄っている。
　有収水量は減少傾向にあって汚水処理原価は類似団体平均と比べて非常に高く推移しており、経費回収率も低迷している。また事業の規模に比して企業債残高が多く、企業債残高対事業規模比率は高止まりしている。
　使用料の水準は下水道事業に合わせているが、今後も人口減少等が予想され、有収水量も減少すると考えられるため、事業の存続や合併処理浄化槽への切り替え等についての検討が必要である。
</t>
    <phoneticPr fontId="4"/>
  </si>
  <si>
    <t xml:space="preserve">　当市の農業集落排水事業は、平成９年４月１日供用開始であり、管渠等も法定耐用年数までには至っていないため、現在のところ老朽化による更新は行っていない。
　今後は、人口減少等により事業の存廃の検討が必要であることから、現時点では更新の予定はなく、現状の施設を用いて維持管理に努めていく。
</t>
    <rPh sb="108" eb="111">
      <t>ゲンジテン</t>
    </rPh>
    <phoneticPr fontId="4"/>
  </si>
  <si>
    <t xml:space="preserve">　経営状況は一般会計繰入金や市債に頼るなど現時点でも厳しく、人口減少により今後も更なる悪化が予想される。
　このため、今後は事業の存廃や合併処理浄化槽への切り替え等、経営改善についての検討が必要である。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</si>
</sst>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CF-492F-9A00-EE55A88D13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9CF-492F-9A00-EE55A88D13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63.1</c:v>
                </c:pt>
                <c:pt idx="1">
                  <c:v>54.76</c:v>
                </c:pt>
                <c:pt idx="2">
                  <c:v>50</c:v>
                </c:pt>
                <c:pt idx="3">
                  <c:v>47.62</c:v>
                </c:pt>
                <c:pt idx="4">
                  <c:v>48.81</c:v>
                </c:pt>
              </c:numCache>
            </c:numRef>
          </c:val>
          <c:extLst>
            <c:ext xmlns:c16="http://schemas.microsoft.com/office/drawing/2014/chart" uri="{C3380CC4-5D6E-409C-BE32-E72D297353CC}">
              <c16:uniqueId val="{00000000-02C3-427E-AC3F-00D020507D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2C3-427E-AC3F-00D020507D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87.79</c:v>
                </c:pt>
                <c:pt idx="1">
                  <c:v>87.6</c:v>
                </c:pt>
                <c:pt idx="2">
                  <c:v>87.6</c:v>
                </c:pt>
                <c:pt idx="3">
                  <c:v>88.24</c:v>
                </c:pt>
                <c:pt idx="4">
                  <c:v>90.83</c:v>
                </c:pt>
              </c:numCache>
            </c:numRef>
          </c:val>
          <c:extLst>
            <c:ext xmlns:c16="http://schemas.microsoft.com/office/drawing/2014/chart" uri="{C3380CC4-5D6E-409C-BE32-E72D297353CC}">
              <c16:uniqueId val="{00000000-6009-4BF9-87A1-29CAF8E274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009-4BF9-87A1-29CAF8E274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65.92</c:v>
                </c:pt>
                <c:pt idx="1">
                  <c:v>66.959999999999994</c:v>
                </c:pt>
                <c:pt idx="2">
                  <c:v>70.599999999999994</c:v>
                </c:pt>
                <c:pt idx="3">
                  <c:v>73.040000000000006</c:v>
                </c:pt>
                <c:pt idx="4">
                  <c:v>71.78</c:v>
                </c:pt>
              </c:numCache>
            </c:numRef>
          </c:val>
          <c:extLst>
            <c:ext xmlns:c16="http://schemas.microsoft.com/office/drawing/2014/chart" uri="{C3380CC4-5D6E-409C-BE32-E72D297353CC}">
              <c16:uniqueId val="{00000000-6365-4C98-95D0-BA752228D9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5-4C98-95D0-BA752228D9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77-4379-8167-42112ABD9A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77-4379-8167-42112ABD9A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6-4F84-89E2-E5C9EF14EA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6-4F84-89E2-E5C9EF14EA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B-4B6D-BEC4-496947A4E5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B-4B6D-BEC4-496947A4E5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A7-4F88-9245-C0E8D769A5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A7-4F88-9245-C0E8D769A5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3279.87</c:v>
                </c:pt>
                <c:pt idx="1">
                  <c:v>3114.83</c:v>
                </c:pt>
                <c:pt idx="2">
                  <c:v>2706.28</c:v>
                </c:pt>
                <c:pt idx="3">
                  <c:v>2871.44</c:v>
                </c:pt>
                <c:pt idx="4">
                  <c:v>3089.66</c:v>
                </c:pt>
              </c:numCache>
            </c:numRef>
          </c:val>
          <c:extLst>
            <c:ext xmlns:c16="http://schemas.microsoft.com/office/drawing/2014/chart" uri="{C3380CC4-5D6E-409C-BE32-E72D297353CC}">
              <c16:uniqueId val="{00000000-A8CE-4BF2-83AF-07878EF65E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8CE-4BF2-83AF-07878EF65E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27.44</c:v>
                </c:pt>
                <c:pt idx="1">
                  <c:v>23.56</c:v>
                </c:pt>
                <c:pt idx="2">
                  <c:v>25.5</c:v>
                </c:pt>
                <c:pt idx="3">
                  <c:v>20.47</c:v>
                </c:pt>
                <c:pt idx="4">
                  <c:v>32.78</c:v>
                </c:pt>
              </c:numCache>
            </c:numRef>
          </c:val>
          <c:extLst>
            <c:ext xmlns:c16="http://schemas.microsoft.com/office/drawing/2014/chart" uri="{C3380CC4-5D6E-409C-BE32-E72D297353CC}">
              <c16:uniqueId val="{00000000-CA68-4787-9DC1-F7761B46FA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A68-4787-9DC1-F7761B46FA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775.6</c:v>
                </c:pt>
                <c:pt idx="1">
                  <c:v>953.61</c:v>
                </c:pt>
                <c:pt idx="2">
                  <c:v>901.35</c:v>
                </c:pt>
                <c:pt idx="3">
                  <c:v>1067.46</c:v>
                </c:pt>
                <c:pt idx="4">
                  <c:v>672.53</c:v>
                </c:pt>
              </c:numCache>
            </c:numRef>
          </c:val>
          <c:extLst>
            <c:ext xmlns:c16="http://schemas.microsoft.com/office/drawing/2014/chart" uri="{C3380CC4-5D6E-409C-BE32-E72D297353CC}">
              <c16:uniqueId val="{00000000-A783-46C7-8634-EF5DFD9390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783-46C7-8634-EF5DFD9390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黒石市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33499</v>
      </c>
      <c r="AM8" s="50"/>
      <c r="AN8" s="50"/>
      <c r="AO8" s="50"/>
      <c r="AP8" s="50"/>
      <c r="AQ8" s="50"/>
      <c r="AR8" s="50"/>
      <c r="AS8" s="50"/>
      <c r="AT8" s="45">
        <f>データ!T6</f>
        <v>217.05</v>
      </c>
      <c r="AU8" s="45"/>
      <c r="AV8" s="45"/>
      <c r="AW8" s="45"/>
      <c r="AX8" s="45"/>
      <c r="AY8" s="45"/>
      <c r="AZ8" s="45"/>
      <c r="BA8" s="45"/>
      <c r="BB8" s="45">
        <f>データ!U6</f>
        <v>154.34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0.36</v>
      </c>
      <c r="Q10" s="45"/>
      <c r="R10" s="45"/>
      <c r="S10" s="45"/>
      <c r="T10" s="45"/>
      <c r="U10" s="45"/>
      <c r="V10" s="45"/>
      <c r="W10" s="45">
        <f>データ!Q6</f>
        <v>50.47</v>
      </c>
      <c r="X10" s="45"/>
      <c r="Y10" s="45"/>
      <c r="Z10" s="45"/>
      <c r="AA10" s="45"/>
      <c r="AB10" s="45"/>
      <c r="AC10" s="45"/>
      <c r="AD10" s="50">
        <f>データ!R6</f>
        <v>3972</v>
      </c>
      <c r="AE10" s="50"/>
      <c r="AF10" s="50"/>
      <c r="AG10" s="50"/>
      <c r="AH10" s="50"/>
      <c r="AI10" s="50"/>
      <c r="AJ10" s="50"/>
      <c r="AK10" s="2"/>
      <c r="AL10" s="50">
        <f>データ!V6</f>
        <v>120</v>
      </c>
      <c r="AM10" s="50"/>
      <c r="AN10" s="50"/>
      <c r="AO10" s="50"/>
      <c r="AP10" s="50"/>
      <c r="AQ10" s="50"/>
      <c r="AR10" s="50"/>
      <c r="AS10" s="50"/>
      <c r="AT10" s="45">
        <f>データ!W6</f>
        <v>0.16</v>
      </c>
      <c r="AU10" s="45"/>
      <c r="AV10" s="45"/>
      <c r="AW10" s="45"/>
      <c r="AX10" s="45"/>
      <c r="AY10" s="45"/>
      <c r="AZ10" s="45"/>
      <c r="BA10" s="45"/>
      <c r="BB10" s="45">
        <f>データ!X6</f>
        <v>750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zX2hIXFiwwlKNe6Hb0mcEIqyjSWKL6H7/yJfUNsOBCA/XKmPmIK+HHO703VVib2cAJGJSpdGehJL43VZ7/MNlw==" saltValue="zFEmD4UGdSM9bn/dpS/x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22047</v>
      </c>
      <c r="D6" s="33">
        <f t="shared" si="3"/>
        <v>47</v>
      </c>
      <c r="E6" s="33">
        <f t="shared" si="3"/>
        <v>17</v>
      </c>
      <c r="F6" s="33">
        <f t="shared" si="3"/>
        <v>5</v>
      </c>
      <c r="G6" s="33">
        <f t="shared" si="3"/>
        <v>0</v>
      </c>
      <c r="H6" s="33" t="str">
        <f t="shared" si="3"/>
        <v>青森県　黒石市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0.36</v>
      </c>
      <c r="Q6" s="34">
        <f t="shared" si="3"/>
        <v>50.47</v>
      </c>
      <c r="R6" s="34">
        <f t="shared" si="3"/>
        <v>3972</v>
      </c>
      <c r="S6" s="34">
        <f t="shared" si="3"/>
        <v>33499</v>
      </c>
      <c r="T6" s="34">
        <f t="shared" si="3"/>
        <v>217.05</v>
      </c>
      <c r="U6" s="34">
        <f t="shared" si="3"/>
        <v>154.34</v>
      </c>
      <c r="V6" s="34">
        <f t="shared" si="3"/>
        <v>120</v>
      </c>
      <c r="W6" s="34">
        <f t="shared" si="3"/>
        <v>0.16</v>
      </c>
      <c r="X6" s="34">
        <f t="shared" si="3"/>
        <v>750</v>
      </c>
      <c r="Y6" s="35">
        <f>IF(Y7="",NA(),Y7)</f>
        <v>65.92</v>
      </c>
      <c r="Z6" s="35">
        <f t="shared" ref="Z6:AH6" si="4">IF(Z7="",NA(),Z7)</f>
        <v>66.959999999999994</v>
      </c>
      <c r="AA6" s="35">
        <f t="shared" si="4"/>
        <v>70.599999999999994</v>
      </c>
      <c r="AB6" s="35">
        <f t="shared" si="4"/>
        <v>73.040000000000006</v>
      </c>
      <c r="AC6" s="35">
        <f t="shared" si="4"/>
        <v>71.78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3279.87</v>
      </c>
      <c r="BG6" s="35">
        <f t="shared" ref="BG6:BO6" si="7">IF(BG7="",NA(),BG7)</f>
        <v>3114.83</v>
      </c>
      <c r="BH6" s="35">
        <f t="shared" si="7"/>
        <v>2706.28</v>
      </c>
      <c r="BI6" s="35">
        <f t="shared" si="7"/>
        <v>2871.44</v>
      </c>
      <c r="BJ6" s="35">
        <f t="shared" si="7"/>
        <v>3089.66</v>
      </c>
      <c r="BK6" s="35">
        <f t="shared" si="7"/>
        <v>1044.8</v>
      </c>
      <c r="BL6" s="35">
        <f t="shared" si="7"/>
        <v>1081.8</v>
      </c>
      <c r="BM6" s="35">
        <f t="shared" si="7"/>
        <v>974.93</v>
      </c>
      <c r="BN6" s="35">
        <f t="shared" si="7"/>
        <v>855.8</v>
      </c>
      <c r="BO6" s="35">
        <f t="shared" si="7"/>
        <v>789.46</v>
      </c>
      <c r="BP6" s="34" t="str">
        <f>IF(BP7="","",IF(BP7="-","【-】","【"&amp;SUBSTITUTE(TEXT(BP7,"#,##0.00"),"-","△")&amp;"】"))</f>
        <v>【747.76】</v>
      </c>
      <c r="BQ6" s="35">
        <f>IF(BQ7="",NA(),BQ7)</f>
        <v>27.44</v>
      </c>
      <c r="BR6" s="35">
        <f t="shared" ref="BR6:BZ6" si="8">IF(BR7="",NA(),BR7)</f>
        <v>23.56</v>
      </c>
      <c r="BS6" s="35">
        <f t="shared" si="8"/>
        <v>25.5</v>
      </c>
      <c r="BT6" s="35">
        <f t="shared" si="8"/>
        <v>20.47</v>
      </c>
      <c r="BU6" s="35">
        <f t="shared" si="8"/>
        <v>32.78</v>
      </c>
      <c r="BV6" s="35">
        <f t="shared" si="8"/>
        <v>50.82</v>
      </c>
      <c r="BW6" s="35">
        <f t="shared" si="8"/>
        <v>52.19</v>
      </c>
      <c r="BX6" s="35">
        <f t="shared" si="8"/>
        <v>55.32</v>
      </c>
      <c r="BY6" s="35">
        <f t="shared" si="8"/>
        <v>59.8</v>
      </c>
      <c r="BZ6" s="35">
        <f t="shared" si="8"/>
        <v>57.77</v>
      </c>
      <c r="CA6" s="34" t="str">
        <f>IF(CA7="","",IF(CA7="-","【-】","【"&amp;SUBSTITUTE(TEXT(CA7,"#,##0.00"),"-","△")&amp;"】"))</f>
        <v>【59.51】</v>
      </c>
      <c r="CB6" s="35">
        <f>IF(CB7="",NA(),CB7)</f>
        <v>775.6</v>
      </c>
      <c r="CC6" s="35">
        <f t="shared" ref="CC6:CK6" si="9">IF(CC7="",NA(),CC7)</f>
        <v>953.61</v>
      </c>
      <c r="CD6" s="35">
        <f t="shared" si="9"/>
        <v>901.35</v>
      </c>
      <c r="CE6" s="35">
        <f t="shared" si="9"/>
        <v>1067.46</v>
      </c>
      <c r="CF6" s="35">
        <f t="shared" si="9"/>
        <v>672.53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63.1</v>
      </c>
      <c r="CN6" s="35">
        <f t="shared" ref="CN6:CV6" si="10">IF(CN7="",NA(),CN7)</f>
        <v>54.76</v>
      </c>
      <c r="CO6" s="35">
        <f t="shared" si="10"/>
        <v>50</v>
      </c>
      <c r="CP6" s="35">
        <f t="shared" si="10"/>
        <v>47.62</v>
      </c>
      <c r="CQ6" s="35">
        <f t="shared" si="10"/>
        <v>48.81</v>
      </c>
      <c r="CR6" s="35">
        <f t="shared" si="10"/>
        <v>53.24</v>
      </c>
      <c r="CS6" s="35">
        <f t="shared" si="10"/>
        <v>52.31</v>
      </c>
      <c r="CT6" s="35">
        <f t="shared" si="10"/>
        <v>60.65</v>
      </c>
      <c r="CU6" s="35">
        <f t="shared" si="10"/>
        <v>51.75</v>
      </c>
      <c r="CV6" s="35">
        <f t="shared" si="10"/>
        <v>50.68</v>
      </c>
      <c r="CW6" s="34" t="str">
        <f>IF(CW7="","",IF(CW7="-","【-】","【"&amp;SUBSTITUTE(TEXT(CW7,"#,##0.00"),"-","△")&amp;"】"))</f>
        <v>【52.23】</v>
      </c>
      <c r="CX6" s="35">
        <f>IF(CX7="",NA(),CX7)</f>
        <v>87.79</v>
      </c>
      <c r="CY6" s="35">
        <f t="shared" ref="CY6:DG6" si="11">IF(CY7="",NA(),CY7)</f>
        <v>87.6</v>
      </c>
      <c r="CZ6" s="35">
        <f t="shared" si="11"/>
        <v>87.6</v>
      </c>
      <c r="DA6" s="35">
        <f t="shared" si="11"/>
        <v>88.24</v>
      </c>
      <c r="DB6" s="35">
        <f t="shared" si="11"/>
        <v>90.83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22047</v>
      </c>
      <c r="D7" s="37">
        <v>47</v>
      </c>
      <c r="E7" s="37">
        <v>17</v>
      </c>
      <c r="F7" s="37">
        <v>5</v>
      </c>
      <c r="G7" s="37">
        <v>0</v>
      </c>
      <c r="H7" s="37" t="s">
        <v>98</v>
      </c>
      <c r="I7" s="37" t="s">
        <v>99</v>
      </c>
      <c r="J7" s="37" t="s">
        <v>100</v>
      </c>
      <c r="K7" s="37" t="s">
        <v>101</v>
      </c>
      <c r="L7" s="37" t="s">
        <v>102</v>
      </c>
      <c r="M7" s="37" t="s">
        <v>103</v>
      </c>
      <c r="N7" s="38" t="s">
        <v>104</v>
      </c>
      <c r="O7" s="38" t="s">
        <v>105</v>
      </c>
      <c r="P7" s="38">
        <v>0.36</v>
      </c>
      <c r="Q7" s="38">
        <v>50.47</v>
      </c>
      <c r="R7" s="38">
        <v>3972</v>
      </c>
      <c r="S7" s="38">
        <v>33499</v>
      </c>
      <c r="T7" s="38">
        <v>217.05</v>
      </c>
      <c r="U7" s="38">
        <v>154.34</v>
      </c>
      <c r="V7" s="38">
        <v>120</v>
      </c>
      <c r="W7" s="38">
        <v>0.16</v>
      </c>
      <c r="X7" s="38">
        <v>750</v>
      </c>
      <c r="Y7" s="38">
        <v>65.92</v>
      </c>
      <c r="Z7" s="38">
        <v>66.959999999999994</v>
      </c>
      <c r="AA7" s="38">
        <v>70.599999999999994</v>
      </c>
      <c r="AB7" s="38">
        <v>73.040000000000006</v>
      </c>
      <c r="AC7" s="38">
        <v>71.78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3279.87</v>
      </c>
      <c r="BG7" s="38">
        <v>3114.83</v>
      </c>
      <c r="BH7" s="38">
        <v>2706.28</v>
      </c>
      <c r="BI7" s="38">
        <v>2871.44</v>
      </c>
      <c r="BJ7" s="38">
        <v>3089.66</v>
      </c>
      <c r="BK7" s="38">
        <v>1044.8</v>
      </c>
      <c r="BL7" s="38">
        <v>1081.8</v>
      </c>
      <c r="BM7" s="38">
        <v>974.93</v>
      </c>
      <c r="BN7" s="38">
        <v>855.8</v>
      </c>
      <c r="BO7" s="38">
        <v>789.46</v>
      </c>
      <c r="BP7" s="38">
        <v>747.76</v>
      </c>
      <c r="BQ7" s="38">
        <v>27.44</v>
      </c>
      <c r="BR7" s="38">
        <v>23.56</v>
      </c>
      <c r="BS7" s="38">
        <v>25.5</v>
      </c>
      <c r="BT7" s="38">
        <v>20.47</v>
      </c>
      <c r="BU7" s="38">
        <v>32.78</v>
      </c>
      <c r="BV7" s="38">
        <v>50.82</v>
      </c>
      <c r="BW7" s="38">
        <v>52.19</v>
      </c>
      <c r="BX7" s="38">
        <v>55.32</v>
      </c>
      <c r="BY7" s="38">
        <v>59.8</v>
      </c>
      <c r="BZ7" s="38">
        <v>57.77</v>
      </c>
      <c r="CA7" s="38">
        <v>59.51</v>
      </c>
      <c r="CB7" s="38">
        <v>775.6</v>
      </c>
      <c r="CC7" s="38">
        <v>953.61</v>
      </c>
      <c r="CD7" s="38">
        <v>901.35</v>
      </c>
      <c r="CE7" s="38">
        <v>1067.46</v>
      </c>
      <c r="CF7" s="38">
        <v>672.53</v>
      </c>
      <c r="CG7" s="38">
        <v>300.52</v>
      </c>
      <c r="CH7" s="38">
        <v>296.14</v>
      </c>
      <c r="CI7" s="38">
        <v>283.17</v>
      </c>
      <c r="CJ7" s="38">
        <v>263.76</v>
      </c>
      <c r="CK7" s="38">
        <v>274.35000000000002</v>
      </c>
      <c r="CL7" s="38">
        <v>261.45999999999998</v>
      </c>
      <c r="CM7" s="38">
        <v>63.1</v>
      </c>
      <c r="CN7" s="38">
        <v>54.76</v>
      </c>
      <c r="CO7" s="38">
        <v>50</v>
      </c>
      <c r="CP7" s="38">
        <v>47.62</v>
      </c>
      <c r="CQ7" s="38">
        <v>48.81</v>
      </c>
      <c r="CR7" s="38">
        <v>53.24</v>
      </c>
      <c r="CS7" s="38">
        <v>52.31</v>
      </c>
      <c r="CT7" s="38">
        <v>60.65</v>
      </c>
      <c r="CU7" s="38">
        <v>51.75</v>
      </c>
      <c r="CV7" s="38">
        <v>50.68</v>
      </c>
      <c r="CW7" s="38">
        <v>52.23</v>
      </c>
      <c r="CX7" s="38">
        <v>87.79</v>
      </c>
      <c r="CY7" s="38">
        <v>87.6</v>
      </c>
      <c r="CZ7" s="38">
        <v>87.6</v>
      </c>
      <c r="DA7" s="38">
        <v>88.24</v>
      </c>
      <c r="DB7" s="38">
        <v>90.83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公太</cp:lastModifiedBy>
  <cp:lastPrinted>2020-01-27T07:19:08Z</cp:lastPrinted>
  <dcterms:created xsi:type="dcterms:W3CDTF">2019-12-05T05:15:44Z</dcterms:created>
  <dcterms:modified xsi:type="dcterms:W3CDTF">2020-01-27T07:22:20Z</dcterms:modified>
  <cp:category/>
</cp:coreProperties>
</file>