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業務係】\沼田\03　公営企業関係\06　経営比較分析表\31\【20200110】【提出期限1月30日】公営企業に係る経営比較分析表（平成30年度決算）の分析等について（病院事業以外）\"/>
    </mc:Choice>
  </mc:AlternateContent>
  <workbookProtection workbookAlgorithmName="SHA-512" workbookHashValue="9HdtVrsfezhglO53rxxjaf9NUZNl9UZ5KBUflubrmSOi6ZXMXrqWwH+l9+68XLW69kMQ+g3rwkD+eYDbwT+Kww==" workbookSaltValue="0DoZSJLlcM9upRqXwseGEw=="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<sst xmlns="http://schemas.openxmlformats.org/spreadsheetml/2006/main" count="228" uniqueCount="114">
  <si>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</si>
  <si>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</si>
  <si>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</si>
  <si>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</si>
  <si>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</si>
  <si>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</si>
  <si>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</si>
  <si>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</si>
  <si>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</si>
  <si>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</si>
  <si>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</si>
  <si>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</si>
  <si>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</si>
  <si>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</si>
  <si>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</si>
  <si>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</si>
  <si>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</si>
  <si>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</si>
  <si>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</si>
  <si>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</si>
  <si>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</si>
  <si>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</si>
  <si>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</si>
  <si>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</si>
  <si>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</si>
  <si>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</si>
  <si>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</si>
  <si>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</si>
  <si>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</si>
  <si>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</si>
  <si>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</si>
  <si>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</si>
  <si>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</si>
  <si>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</si>
  <si>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</si>
  <si>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</si>
  <si>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</si>
  <si>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</si>
  <si>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</si>
  <si>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</si>
  <si>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</si>
  <si>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</si>
  <si>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</si>
  <si>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</si>
  <si>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</si>
  <si>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</si>
  <si>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</si>
  <si>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</si>
  <si>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</si>
  <si>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</si>
  <si>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</si>
  <si>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</si>
  <si>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</si>
  <si>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</si>
  <si>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</si>
  <si>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</si>
  <si>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</si>
  <si>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</si>
  <si>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</si>
  <si>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</si>
  <si>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</si>
  <si>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</si>
  <si>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</si>
  <si>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</si>
  <si>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</si>
  <si>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</si>
  <si>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</si>
  <si>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</si>
  <si>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</si>
  <si>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</si>
  <si>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</si>
  <si>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</si>
  <si>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</si>
  <si>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</si>
  <si>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</si>
  <si>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</si>
  <si>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</si>
  <si>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</si>
  <si>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</si>
  <si>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</si>
  <si>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</si>
  <si>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</si>
  <si>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</si>
  <si>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</si>
  <si>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</si>
  <si>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</si>
  <si>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</si>
  <si>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</si>
  <si>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</si>
  <si>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</si>
  <si>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</si>
  <si>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</si>
  <si>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</si>
  <si>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</si>
  <si>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</si>
  <si>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</si>
  <si>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</si>
  <si>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</si>
  <si>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</si>
  <si>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</si>
  <si>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</si>
  <si>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</si>
  <si>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</si>
  <si>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</si>
  <si>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</si>
  <si>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</si>
  <si>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</si>
  <si>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</si>
  <si>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</si>
  <si>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</si>
  <si>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</si>
  <si>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平成13年度に西部地区の事業が完了、平成19年度に東部地区の管路工事が完了、平成24年度に南部地区の事業が完了し、それぞれ翌年度に全面供用開始している。
現在のところは、施設の老朽化や災害等による破損も認められないため管渠の更新は行われていないが、今後汚水処理施設や管渠の経年劣化に伴い、更新改良が必要になっていくことが予想され、老朽化の状況を適切に把握し、更新が先送りになることのないよう、効率的な維持管理や投資・財政計画について検討する必要がある。</t>
    <phoneticPr fontId="4"/>
  </si>
  <si>
    <t>当市の農業集落排水施設は、一番古い西部地区浄化センターで供用開始から19年ということで施設や管渠の老朽化は進んでいないと考えられるが、東日本大震災の津波等を受けていることから、今後、汚水処理施設の耐震診断や経年劣化による機械設備等の更新が必要となってくる。
南部地区浄化センターの処理区域は供用開始後6年しか経っていないことから、今後も接続率の向上が見込まれるが、たとえ全世帯が接続したと仮定しても、使用料と基準内一般会計繰出金だけでは収益的収支総費用全てを賄うことは困難であり、基準外一般会計繰出金に依存することには変わりないため、独立採算性の実現のためにも料金体系の見直しの検討や民間活用や施設の統廃合といった部分も視野に入れ、経営改善に対する努力をしていく必要がある。</t>
    <phoneticPr fontId="4"/>
  </si>
  <si>
    <t>三沢市の農業集落排水事業は、平成14年度に西部地区、平成20年度に東部地区、平成25年度に南部地区が供用開始し、平成30年度末現在の加入率は、西部地区90.9％、東部地区78.6％、南部地区45.2％となっている。これからも接続率の向上の余地はあるが、過疎化や節水型機器の普及といった要因から、将来的に大幅な増収を見込むことは難しいと考えられる。
①経常収支比率についてはほぼ横ばいに推移しているものの、収入の約8割を一般会計の繰出金に依存している。また、⑤経費回収率においても、5割程度で推移しており、残り5割を一般会計の繰出金で賄っている状況である。
④企業債残高対事業規模比率については、建設事業が終了し、営業収入が使用料収入のみのため、地方債償還まで賄うことができず、企業債償還に要する経費は全額一般会計繰出金にて対応している状況である。
⑥汚水処理原価については、ほぼ横ばいに推移しているが、今後汚水処理施設や管渠の経年劣化に伴い、更新改良が必要になっていくことが予想されることから、有収水量の増加に繋がる加入率の向上に向けた取り組みが必要である。
⑦施設利用率、⑧水洗化率については類似団体と比較すると下回っていることから、加入率の向上に向けた取り組みが必要であるとともに適正な経営ができるよう努力する必要がある。</t>
    <rPh sb="389" eb="390">
      <t>ヨコ</t>
    </rPh>
    <rPh sb="393" eb="395">
      <t>スイイ</t>
    </rPh>
    <rPh sb="455" eb="456">
      <t>ツナ</t>
    </rPh>
    <rPh sb="458" eb="460">
      <t>カニュウ</t>
    </rPh>
    <rPh sb="460" eb="461">
      <t>リツ</t>
    </rPh>
    <rPh sb="462" eb="464">
      <t>コウジョウ</t>
    </rPh>
    <rPh sb="465" eb="466">
      <t>ム</t>
    </rPh>
    <rPh sb="468" eb="469">
      <t>ト</t>
    </rPh>
    <rPh sb="470" eb="471">
      <t>ク</t>
    </rPh>
    <rPh sb="473" eb="475">
      <t>ヒツヨウ</t>
    </rPh>
    <rPh sb="518" eb="520">
      <t>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</si>
</sst>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CD-42FF-B463-4541B4CE71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64CD-42FF-B463-4541B4CE71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35.700000000000003</c:v>
                </c:pt>
                <c:pt idx="1">
                  <c:v>36.909999999999997</c:v>
                </c:pt>
                <c:pt idx="2">
                  <c:v>34.08</c:v>
                </c:pt>
                <c:pt idx="3">
                  <c:v>40.020000000000003</c:v>
                </c:pt>
                <c:pt idx="4">
                  <c:v>41</c:v>
                </c:pt>
              </c:numCache>
            </c:numRef>
          </c:val>
          <c:extLst>
            <c:ext xmlns:c16="http://schemas.microsoft.com/office/drawing/2014/chart" uri="{C3380CC4-5D6E-409C-BE32-E72D297353CC}">
              <c16:uniqueId val="{00000000-267E-4B31-9A24-B00A8EF1BB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267E-4B31-9A24-B00A8EF1BB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64.38</c:v>
                </c:pt>
                <c:pt idx="1">
                  <c:v>67.05</c:v>
                </c:pt>
                <c:pt idx="2">
                  <c:v>68.09</c:v>
                </c:pt>
                <c:pt idx="3">
                  <c:v>70</c:v>
                </c:pt>
                <c:pt idx="4">
                  <c:v>72.77</c:v>
                </c:pt>
              </c:numCache>
            </c:numRef>
          </c:val>
          <c:extLst>
            <c:ext xmlns:c16="http://schemas.microsoft.com/office/drawing/2014/chart" uri="{C3380CC4-5D6E-409C-BE32-E72D297353CC}">
              <c16:uniqueId val="{00000000-FAA0-44F0-B881-1D7CC56915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FAA0-44F0-B881-1D7CC56915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101.51</c:v>
                </c:pt>
                <c:pt idx="1">
                  <c:v>99.15</c:v>
                </c:pt>
                <c:pt idx="2">
                  <c:v>100.11</c:v>
                </c:pt>
                <c:pt idx="3">
                  <c:v>99.16</c:v>
                </c:pt>
                <c:pt idx="4">
                  <c:v>99.78</c:v>
                </c:pt>
              </c:numCache>
            </c:numRef>
          </c:val>
          <c:extLst>
            <c:ext xmlns:c16="http://schemas.microsoft.com/office/drawing/2014/chart" uri="{C3380CC4-5D6E-409C-BE32-E72D297353CC}">
              <c16:uniqueId val="{00000000-7615-4BBB-B1CF-B65408743E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15-4BBB-B1CF-B65408743E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A3-4290-89A6-A4DE09C105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A3-4290-89A6-A4DE09C105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D-435D-812C-9495AF44B1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D-435D-812C-9495AF44B1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4-4517-8BC0-FF18EB08CC0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4-4517-8BC0-FF18EB08CC0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DB-4912-B026-525848E3FD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DB-4912-B026-525848E3FD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76-420A-A579-9AB4B82EFA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7576-420A-A579-9AB4B82EFA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50.28</c:v>
                </c:pt>
                <c:pt idx="1">
                  <c:v>56.1</c:v>
                </c:pt>
                <c:pt idx="2">
                  <c:v>58.21</c:v>
                </c:pt>
                <c:pt idx="3">
                  <c:v>60.18</c:v>
                </c:pt>
                <c:pt idx="4">
                  <c:v>59.3</c:v>
                </c:pt>
              </c:numCache>
            </c:numRef>
          </c:val>
          <c:extLst>
            <c:ext xmlns:c16="http://schemas.microsoft.com/office/drawing/2014/chart" uri="{C3380CC4-5D6E-409C-BE32-E72D297353CC}">
              <c16:uniqueId val="{00000000-C4AC-44EA-85A4-2834015B33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C4AC-44EA-85A4-2834015B33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313.33999999999997</c:v>
                </c:pt>
                <c:pt idx="1">
                  <c:v>277.99</c:v>
                </c:pt>
                <c:pt idx="2">
                  <c:v>268.39999999999998</c:v>
                </c:pt>
                <c:pt idx="3">
                  <c:v>263.33999999999997</c:v>
                </c:pt>
                <c:pt idx="4">
                  <c:v>272.07</c:v>
                </c:pt>
              </c:numCache>
            </c:numRef>
          </c:val>
          <c:extLst>
            <c:ext xmlns:c16="http://schemas.microsoft.com/office/drawing/2014/chart" uri="{C3380CC4-5D6E-409C-BE32-E72D297353CC}">
              <c16:uniqueId val="{00000000-3265-4F20-82BD-78DDB7056C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3265-4F20-82BD-78DDB7056C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三沢市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40051</v>
      </c>
      <c r="AM8" s="50"/>
      <c r="AN8" s="50"/>
      <c r="AO8" s="50"/>
      <c r="AP8" s="50"/>
      <c r="AQ8" s="50"/>
      <c r="AR8" s="50"/>
      <c r="AS8" s="50"/>
      <c r="AT8" s="45">
        <f>データ!T6</f>
        <v>119.87</v>
      </c>
      <c r="AU8" s="45"/>
      <c r="AV8" s="45"/>
      <c r="AW8" s="45"/>
      <c r="AX8" s="45"/>
      <c r="AY8" s="45"/>
      <c r="AZ8" s="45"/>
      <c r="BA8" s="45"/>
      <c r="BB8" s="45">
        <f>データ!U6</f>
        <v>334.12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13.6</v>
      </c>
      <c r="Q10" s="45"/>
      <c r="R10" s="45"/>
      <c r="S10" s="45"/>
      <c r="T10" s="45"/>
      <c r="U10" s="45"/>
      <c r="V10" s="45"/>
      <c r="W10" s="45">
        <f>データ!Q6</f>
        <v>100</v>
      </c>
      <c r="X10" s="45"/>
      <c r="Y10" s="45"/>
      <c r="Z10" s="45"/>
      <c r="AA10" s="45"/>
      <c r="AB10" s="45"/>
      <c r="AC10" s="45"/>
      <c r="AD10" s="50">
        <f>データ!R6</f>
        <v>3090</v>
      </c>
      <c r="AE10" s="50"/>
      <c r="AF10" s="50"/>
      <c r="AG10" s="50"/>
      <c r="AH10" s="50"/>
      <c r="AI10" s="50"/>
      <c r="AJ10" s="50"/>
      <c r="AK10" s="2"/>
      <c r="AL10" s="50">
        <f>データ!V6</f>
        <v>5391</v>
      </c>
      <c r="AM10" s="50"/>
      <c r="AN10" s="50"/>
      <c r="AO10" s="50"/>
      <c r="AP10" s="50"/>
      <c r="AQ10" s="50"/>
      <c r="AR10" s="50"/>
      <c r="AS10" s="50"/>
      <c r="AT10" s="45">
        <f>データ!W6</f>
        <v>6.3</v>
      </c>
      <c r="AU10" s="45"/>
      <c r="AV10" s="45"/>
      <c r="AW10" s="45"/>
      <c r="AX10" s="45"/>
      <c r="AY10" s="45"/>
      <c r="AZ10" s="45"/>
      <c r="BA10" s="45"/>
      <c r="BB10" s="45">
        <f>データ!X6</f>
        <v>855.71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ESVim66V73rSns828A1OQbu9hPaOOV8vhtpB1QNHQxG2gAAO+Q0rDWEFJ+lA5N5Gxnez8MGQRtXLvb6UO0CFQ==" saltValue="4zml1OxYt4FTKPwKJQtB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22071</v>
      </c>
      <c r="D6" s="33">
        <f t="shared" si="3"/>
        <v>47</v>
      </c>
      <c r="E6" s="33">
        <f t="shared" si="3"/>
        <v>17</v>
      </c>
      <c r="F6" s="33">
        <f t="shared" si="3"/>
        <v>5</v>
      </c>
      <c r="G6" s="33">
        <f t="shared" si="3"/>
        <v>0</v>
      </c>
      <c r="H6" s="33" t="str">
        <f t="shared" si="3"/>
        <v>青森県　三沢市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13.6</v>
      </c>
      <c r="Q6" s="34">
        <f t="shared" si="3"/>
        <v>100</v>
      </c>
      <c r="R6" s="34">
        <f t="shared" si="3"/>
        <v>3090</v>
      </c>
      <c r="S6" s="34">
        <f t="shared" si="3"/>
        <v>40051</v>
      </c>
      <c r="T6" s="34">
        <f t="shared" si="3"/>
        <v>119.87</v>
      </c>
      <c r="U6" s="34">
        <f t="shared" si="3"/>
        <v>334.12</v>
      </c>
      <c r="V6" s="34">
        <f t="shared" si="3"/>
        <v>5391</v>
      </c>
      <c r="W6" s="34">
        <f t="shared" si="3"/>
        <v>6.3</v>
      </c>
      <c r="X6" s="34">
        <f t="shared" si="3"/>
        <v>855.71</v>
      </c>
      <c r="Y6" s="35">
        <f>IF(Y7="",NA(),Y7)</f>
        <v>101.51</v>
      </c>
      <c r="Z6" s="35">
        <f t="shared" ref="Z6:AH6" si="4">IF(Z7="",NA(),Z7)</f>
        <v>99.15</v>
      </c>
      <c r="AA6" s="35">
        <f t="shared" si="4"/>
        <v>100.11</v>
      </c>
      <c r="AB6" s="35">
        <f t="shared" si="4"/>
        <v>99.16</v>
      </c>
      <c r="AC6" s="35">
        <f t="shared" si="4"/>
        <v>99.78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1161.05</v>
      </c>
      <c r="BL6" s="35">
        <f t="shared" si="7"/>
        <v>1081.8</v>
      </c>
      <c r="BM6" s="35">
        <f t="shared" si="7"/>
        <v>974.93</v>
      </c>
      <c r="BN6" s="35">
        <f t="shared" si="7"/>
        <v>855.8</v>
      </c>
      <c r="BO6" s="35">
        <f t="shared" si="7"/>
        <v>789.46</v>
      </c>
      <c r="BP6" s="34" t="str">
        <f>IF(BP7="","",IF(BP7="-","【-】","【"&amp;SUBSTITUTE(TEXT(BP7,"#,##0.00"),"-","△")&amp;"】"))</f>
        <v>【747.76】</v>
      </c>
      <c r="BQ6" s="35">
        <f>IF(BQ7="",NA(),BQ7)</f>
        <v>50.28</v>
      </c>
      <c r="BR6" s="35">
        <f t="shared" ref="BR6:BZ6" si="8">IF(BR7="",NA(),BR7)</f>
        <v>56.1</v>
      </c>
      <c r="BS6" s="35">
        <f t="shared" si="8"/>
        <v>58.21</v>
      </c>
      <c r="BT6" s="35">
        <f t="shared" si="8"/>
        <v>60.18</v>
      </c>
      <c r="BU6" s="35">
        <f t="shared" si="8"/>
        <v>59.3</v>
      </c>
      <c r="BV6" s="35">
        <f t="shared" si="8"/>
        <v>41.08</v>
      </c>
      <c r="BW6" s="35">
        <f t="shared" si="8"/>
        <v>52.19</v>
      </c>
      <c r="BX6" s="35">
        <f t="shared" si="8"/>
        <v>55.32</v>
      </c>
      <c r="BY6" s="35">
        <f t="shared" si="8"/>
        <v>59.8</v>
      </c>
      <c r="BZ6" s="35">
        <f t="shared" si="8"/>
        <v>57.77</v>
      </c>
      <c r="CA6" s="34" t="str">
        <f>IF(CA7="","",IF(CA7="-","【-】","【"&amp;SUBSTITUTE(TEXT(CA7,"#,##0.00"),"-","△")&amp;"】"))</f>
        <v>【59.51】</v>
      </c>
      <c r="CB6" s="35">
        <f>IF(CB7="",NA(),CB7)</f>
        <v>313.33999999999997</v>
      </c>
      <c r="CC6" s="35">
        <f t="shared" ref="CC6:CK6" si="9">IF(CC7="",NA(),CC7)</f>
        <v>277.99</v>
      </c>
      <c r="CD6" s="35">
        <f t="shared" si="9"/>
        <v>268.39999999999998</v>
      </c>
      <c r="CE6" s="35">
        <f t="shared" si="9"/>
        <v>263.33999999999997</v>
      </c>
      <c r="CF6" s="35">
        <f t="shared" si="9"/>
        <v>272.07</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35.700000000000003</v>
      </c>
      <c r="CN6" s="35">
        <f t="shared" ref="CN6:CV6" si="10">IF(CN7="",NA(),CN7)</f>
        <v>36.909999999999997</v>
      </c>
      <c r="CO6" s="35">
        <f t="shared" si="10"/>
        <v>34.08</v>
      </c>
      <c r="CP6" s="35">
        <f t="shared" si="10"/>
        <v>40.020000000000003</v>
      </c>
      <c r="CQ6" s="35">
        <f t="shared" si="10"/>
        <v>41</v>
      </c>
      <c r="CR6" s="35">
        <f t="shared" si="10"/>
        <v>44.69</v>
      </c>
      <c r="CS6" s="35">
        <f t="shared" si="10"/>
        <v>52.31</v>
      </c>
      <c r="CT6" s="35">
        <f t="shared" si="10"/>
        <v>60.65</v>
      </c>
      <c r="CU6" s="35">
        <f t="shared" si="10"/>
        <v>51.75</v>
      </c>
      <c r="CV6" s="35">
        <f t="shared" si="10"/>
        <v>50.68</v>
      </c>
      <c r="CW6" s="34" t="str">
        <f>IF(CW7="","",IF(CW7="-","【-】","【"&amp;SUBSTITUTE(TEXT(CW7,"#,##0.00"),"-","△")&amp;"】"))</f>
        <v>【52.23】</v>
      </c>
      <c r="CX6" s="35">
        <f>IF(CX7="",NA(),CX7)</f>
        <v>64.38</v>
      </c>
      <c r="CY6" s="35">
        <f t="shared" ref="CY6:DG6" si="11">IF(CY7="",NA(),CY7)</f>
        <v>67.05</v>
      </c>
      <c r="CZ6" s="35">
        <f t="shared" si="11"/>
        <v>68.09</v>
      </c>
      <c r="DA6" s="35">
        <f t="shared" si="11"/>
        <v>70</v>
      </c>
      <c r="DB6" s="35">
        <f t="shared" si="11"/>
        <v>72.77</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22071</v>
      </c>
      <c r="D7" s="37">
        <v>47</v>
      </c>
      <c r="E7" s="37">
        <v>17</v>
      </c>
      <c r="F7" s="37">
        <v>5</v>
      </c>
      <c r="G7" s="37">
        <v>0</v>
      </c>
      <c r="H7" s="37" t="s">
        <v>98</v>
      </c>
      <c r="I7" s="37" t="s">
        <v>99</v>
      </c>
      <c r="J7" s="37" t="s">
        <v>100</v>
      </c>
      <c r="K7" s="37" t="s">
        <v>101</v>
      </c>
      <c r="L7" s="37" t="s">
        <v>102</v>
      </c>
      <c r="M7" s="37" t="s">
        <v>103</v>
      </c>
      <c r="N7" s="38" t="s">
        <v>104</v>
      </c>
      <c r="O7" s="38" t="s">
        <v>105</v>
      </c>
      <c r="P7" s="38">
        <v>13.6</v>
      </c>
      <c r="Q7" s="38">
        <v>100</v>
      </c>
      <c r="R7" s="38">
        <v>3090</v>
      </c>
      <c r="S7" s="38">
        <v>40051</v>
      </c>
      <c r="T7" s="38">
        <v>119.87</v>
      </c>
      <c r="U7" s="38">
        <v>334.12</v>
      </c>
      <c r="V7" s="38">
        <v>5391</v>
      </c>
      <c r="W7" s="38">
        <v>6.3</v>
      </c>
      <c r="X7" s="38">
        <v>855.71</v>
      </c>
      <c r="Y7" s="38">
        <v>101.51</v>
      </c>
      <c r="Z7" s="38">
        <v>99.15</v>
      </c>
      <c r="AA7" s="38">
        <v>100.11</v>
      </c>
      <c r="AB7" s="38">
        <v>99.16</v>
      </c>
      <c r="AC7" s="38">
        <v>99.78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1161.05</v>
      </c>
      <c r="BL7" s="38">
        <v>1081.8</v>
      </c>
      <c r="BM7" s="38">
        <v>974.93</v>
      </c>
      <c r="BN7" s="38">
        <v>855.8</v>
      </c>
      <c r="BO7" s="38">
        <v>789.46</v>
      </c>
      <c r="BP7" s="38">
        <v>747.76</v>
      </c>
      <c r="BQ7" s="38">
        <v>50.28</v>
      </c>
      <c r="BR7" s="38">
        <v>56.1</v>
      </c>
      <c r="BS7" s="38">
        <v>58.21</v>
      </c>
      <c r="BT7" s="38">
        <v>60.18</v>
      </c>
      <c r="BU7" s="38">
        <v>59.3</v>
      </c>
      <c r="BV7" s="38">
        <v>41.08</v>
      </c>
      <c r="BW7" s="38">
        <v>52.19</v>
      </c>
      <c r="BX7" s="38">
        <v>55.32</v>
      </c>
      <c r="BY7" s="38">
        <v>59.8</v>
      </c>
      <c r="BZ7" s="38">
        <v>57.77</v>
      </c>
      <c r="CA7" s="38">
        <v>59.51</v>
      </c>
      <c r="CB7" s="38">
        <v>313.33999999999997</v>
      </c>
      <c r="CC7" s="38">
        <v>277.99</v>
      </c>
      <c r="CD7" s="38">
        <v>268.39999999999998</v>
      </c>
      <c r="CE7" s="38">
        <v>263.33999999999997</v>
      </c>
      <c r="CF7" s="38">
        <v>272.07</v>
      </c>
      <c r="CG7" s="38">
        <v>378.08</v>
      </c>
      <c r="CH7" s="38">
        <v>296.14</v>
      </c>
      <c r="CI7" s="38">
        <v>283.17</v>
      </c>
      <c r="CJ7" s="38">
        <v>263.76</v>
      </c>
      <c r="CK7" s="38">
        <v>274.35000000000002</v>
      </c>
      <c r="CL7" s="38">
        <v>261.45999999999998</v>
      </c>
      <c r="CM7" s="38">
        <v>35.700000000000003</v>
      </c>
      <c r="CN7" s="38">
        <v>36.909999999999997</v>
      </c>
      <c r="CO7" s="38">
        <v>34.08</v>
      </c>
      <c r="CP7" s="38">
        <v>40.020000000000003</v>
      </c>
      <c r="CQ7" s="38">
        <v>41</v>
      </c>
      <c r="CR7" s="38">
        <v>44.69</v>
      </c>
      <c r="CS7" s="38">
        <v>52.31</v>
      </c>
      <c r="CT7" s="38">
        <v>60.65</v>
      </c>
      <c r="CU7" s="38">
        <v>51.75</v>
      </c>
      <c r="CV7" s="38">
        <v>50.68</v>
      </c>
      <c r="CW7" s="38">
        <v>52.23</v>
      </c>
      <c r="CX7" s="38">
        <v>64.38</v>
      </c>
      <c r="CY7" s="38">
        <v>67.05</v>
      </c>
      <c r="CZ7" s="38">
        <v>68.09</v>
      </c>
      <c r="DA7" s="38">
        <v>70</v>
      </c>
      <c r="DB7" s="38">
        <v>72.77</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gesui19056user</cp:lastModifiedBy>
  <cp:lastPrinted>2020-01-23T05:32:51Z</cp:lastPrinted>
  <dcterms:created xsi:type="dcterms:W3CDTF">2019-12-05T05:15:45Z</dcterms:created>
  <dcterms:modified xsi:type="dcterms:W3CDTF">2020-01-23T05:33:46Z</dcterms:modified>
  <cp:category/>
</cp:coreProperties>
</file>