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\\owani-skysea\財政課\財政係\31年度財政関係\31_公営企業\20200110_□公営企業に係る経営比較分析表（平成30年度決算）の分析等について\02_回答\回答\修正\"/>
    </mc:Choice>
  </mc:AlternateContent>
  <workbookProtection workbookAlgorithmName="SHA-512" workbookHashValue="Je3l6U5u9eKkNU0PrdXXpLgcoc8FUaRjmHhfSljvhv1VrbNlvjthGDLdFV/BWx8cUwlskESo0zLXqJok3aI9EQ==" workbookSaltValue="OiVSkl/E8xdPP+W/b5JDEA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T10" i="4"/>
  <c r="AL10" i="4"/>
  <c r="W10" i="4"/>
  <c r="P10" i="4"/>
  <c r="I10" i="4"/>
  <c r="BB8" i="4"/>
  <c r="AT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<sst xmlns="http://schemas.openxmlformats.org/spreadsheetml/2006/main" count="239" uniqueCount="116">
  <si>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</si>
  <si>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</si>
  <si>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</si>
  <si>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</si>
  <si>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</si>
  <si>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</si>
  <si>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</si>
  <si>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</si>
  <si>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</si>
  <si>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</si>
  <si>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</si>
  <si>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</si>
  <si>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</si>
  <si>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</si>
  <si>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</si>
  <si>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</si>
  <si>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</si>
  <si>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</si>
  <si>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</si>
  <si>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</si>
  <si>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</si>
  <si>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</si>
  <si>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</si>
  <si>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</si>
  <si>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</si>
  <si>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</si>
  <si>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</si>
  <si>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</si>
  <si>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</si>
  <si>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</si>
  <si>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</si>
  <si>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</si>
  <si>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</si>
  <si>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</si>
  <si>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</si>
  <si>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</si>
  <si>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</si>
  <si>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</si>
  <si>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</si>
  <si>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</si>
  <si>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</si>
  <si>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</si>
  <si>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</si>
  <si>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</si>
  <si>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</si>
  <si>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</si>
  <si>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</si>
  <si>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</si>
  <si>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</si>
  <si>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</si>
  <si>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</si>
  <si>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</si>
  <si>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</si>
  <si>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</si>
  <si>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</si>
  <si>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</si>
  <si>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</si>
  <si>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</si>
  <si>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</si>
  <si>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</si>
  <si>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</si>
  <si>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</si>
  <si>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</si>
  <si>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</si>
  <si>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</si>
  <si>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</si>
  <si>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</si>
  <si>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</si>
  <si>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</si>
  <si>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</si>
  <si>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</si>
  <si>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</si>
  <si>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</si>
  <si>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</si>
  <si>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</si>
  <si>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</si>
  <si>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</si>
  <si>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</si>
  <si>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</si>
  <si>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</si>
  <si>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</si>
  <si>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</si>
  <si>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</si>
  <si>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</si>
  <si>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</si>
  <si>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</si>
  <si>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</si>
  <si>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</si>
  <si>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</si>
  <si>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</si>
  <si>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</si>
  <si>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</si>
  <si>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</si>
  <si>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</si>
  <si>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</si>
  <si>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</si>
  <si>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</si>
  <si>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</si>
  <si>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</si>
  <si>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</si>
  <si>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大鰐町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</si>
  <si>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</si>
  <si>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</si>
  <si>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</si>
  <si>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</si>
  <si>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</si>
  <si>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</si>
  <si>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</si>
  <si>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</si>
  <si>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</si>
  <si>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</si>
  <si>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</si>
  <si>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</si>
  <si>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平成18年度から事業に着手しており、直近で耐用年数を経過するものはない。付帯施設の修繕費が増加傾向にあるため、適切な維持管理が必要である。</t>
    <phoneticPr fontId="4"/>
  </si>
  <si>
    <t>　収益的収支比率について、今後数年間は償還金の高止まりの影響により減少も予想される。しかし、依然として比率は100％を超えている点や、経費回収率が増加傾向にあることを考慮すれば、健全な経営へ向かっていると考えられる。今後は修繕費の増加も考えられるため、更なるランニングコストの削減に努めたい。
　企業債残高対事業規模比率は今後も浄化槽整備を　計画しているため、増加する見込みである。
　水洗化率は依然として100％を維持している。このことが年間有収水量の確保につながっていると考えられる。また、汚水処理費も適正に管理できているため、汚水処理原価も減少傾向にあると考えられる。</t>
    <rPh sb="1" eb="3">
      <t>シュウエキ</t>
    </rPh>
    <rPh sb="3" eb="4">
      <t>テキ</t>
    </rPh>
    <rPh sb="4" eb="6">
      <t>シュウシ</t>
    </rPh>
    <rPh sb="6" eb="8">
      <t>ヒリツ</t>
    </rPh>
    <rPh sb="17" eb="18">
      <t>カン</t>
    </rPh>
    <rPh sb="19" eb="22">
      <t>ショウカンキン</t>
    </rPh>
    <rPh sb="23" eb="25">
      <t>タカド</t>
    </rPh>
    <rPh sb="28" eb="30">
      <t>エイキョウ</t>
    </rPh>
    <rPh sb="33" eb="35">
      <t>ゲンショウ</t>
    </rPh>
    <rPh sb="36" eb="38">
      <t>ヨソウ</t>
    </rPh>
    <rPh sb="46" eb="48">
      <t>イゼン</t>
    </rPh>
    <rPh sb="51" eb="53">
      <t>ヒリツ</t>
    </rPh>
    <rPh sb="59" eb="60">
      <t>コ</t>
    </rPh>
    <rPh sb="64" eb="65">
      <t>テン</t>
    </rPh>
    <rPh sb="67" eb="69">
      <t>ケイヒ</t>
    </rPh>
    <rPh sb="69" eb="71">
      <t>カイシュウ</t>
    </rPh>
    <rPh sb="71" eb="72">
      <t>リツ</t>
    </rPh>
    <rPh sb="73" eb="75">
      <t>ゾウカ</t>
    </rPh>
    <rPh sb="75" eb="77">
      <t>ケイコウ</t>
    </rPh>
    <rPh sb="83" eb="85">
      <t>コウリョ</t>
    </rPh>
    <rPh sb="89" eb="91">
      <t>ケンゼン</t>
    </rPh>
    <rPh sb="92" eb="94">
      <t>ケイエイ</t>
    </rPh>
    <rPh sb="95" eb="96">
      <t>ム</t>
    </rPh>
    <rPh sb="102" eb="103">
      <t>カンガ</t>
    </rPh>
    <rPh sb="108" eb="110">
      <t>コンゴ</t>
    </rPh>
    <rPh sb="111" eb="113">
      <t>シュウゼン</t>
    </rPh>
    <rPh sb="113" eb="114">
      <t>ヒ</t>
    </rPh>
    <rPh sb="115" eb="117">
      <t>ゾウカ</t>
    </rPh>
    <rPh sb="118" eb="119">
      <t>カンガ</t>
    </rPh>
    <rPh sb="126" eb="127">
      <t>サラ</t>
    </rPh>
    <rPh sb="138" eb="140">
      <t>サクゲン</t>
    </rPh>
    <rPh sb="141" eb="142">
      <t>ツト</t>
    </rPh>
    <rPh sb="193" eb="196">
      <t>スイセンカ</t>
    </rPh>
    <rPh sb="196" eb="197">
      <t>リツ</t>
    </rPh>
    <rPh sb="198" eb="200">
      <t>イゼン</t>
    </rPh>
    <rPh sb="208" eb="210">
      <t>イジ</t>
    </rPh>
    <rPh sb="220" eb="222">
      <t>ネンカン</t>
    </rPh>
    <rPh sb="222" eb="224">
      <t>ユウシュウ</t>
    </rPh>
    <rPh sb="224" eb="226">
      <t>スイリョウ</t>
    </rPh>
    <rPh sb="227" eb="229">
      <t>カクホ</t>
    </rPh>
    <rPh sb="238" eb="239">
      <t>カンガ</t>
    </rPh>
    <rPh sb="247" eb="249">
      <t>オスイ</t>
    </rPh>
    <rPh sb="249" eb="251">
      <t>ショリ</t>
    </rPh>
    <rPh sb="251" eb="252">
      <t>ヒ</t>
    </rPh>
    <rPh sb="253" eb="255">
      <t>テキセイ</t>
    </rPh>
    <rPh sb="256" eb="258">
      <t>カンリ</t>
    </rPh>
    <rPh sb="266" eb="268">
      <t>オスイ</t>
    </rPh>
    <rPh sb="268" eb="270">
      <t>ショリ</t>
    </rPh>
    <rPh sb="270" eb="272">
      <t>ゲンカ</t>
    </rPh>
    <rPh sb="273" eb="275">
      <t>ゲンショウ</t>
    </rPh>
    <rPh sb="275" eb="277">
      <t>ケイコウ</t>
    </rPh>
    <rPh sb="281" eb="282">
      <t>カンガ</t>
    </rPh>
    <phoneticPr fontId="4"/>
  </si>
  <si>
    <t>　浄化槽の整備区域では、公共下水道に比べ人口減少や高齢化世帯増加が顕著であるため、普及率が伸び悩んでいる。新築による設置が近年増加傾向にあるが、全体の普及に努める必要がある。
　令和２年度より地方公営企業会計適用へ向けた準備を進める予定である。適正な移行を行い、更なる健全化へ向けた取り組みが必要である。</t>
    <rPh sb="1" eb="4">
      <t>ジョウカソウ</t>
    </rPh>
    <rPh sb="5" eb="7">
      <t>セイビ</t>
    </rPh>
    <rPh sb="7" eb="9">
      <t>クイキ</t>
    </rPh>
    <rPh sb="12" eb="14">
      <t>コウキョウ</t>
    </rPh>
    <rPh sb="14" eb="17">
      <t>ゲスイドウ</t>
    </rPh>
    <rPh sb="18" eb="19">
      <t>クラ</t>
    </rPh>
    <rPh sb="20" eb="22">
      <t>ジンコウ</t>
    </rPh>
    <rPh sb="22" eb="24">
      <t>ゲンショウ</t>
    </rPh>
    <rPh sb="25" eb="27">
      <t>コウレイ</t>
    </rPh>
    <rPh sb="27" eb="28">
      <t>カ</t>
    </rPh>
    <rPh sb="28" eb="30">
      <t>セタイ</t>
    </rPh>
    <rPh sb="30" eb="32">
      <t>ゾウカ</t>
    </rPh>
    <rPh sb="33" eb="35">
      <t>ケンチョ</t>
    </rPh>
    <rPh sb="41" eb="43">
      <t>フキュウ</t>
    </rPh>
    <rPh sb="43" eb="44">
      <t>リツ</t>
    </rPh>
    <rPh sb="45" eb="46">
      <t>ノ</t>
    </rPh>
    <rPh sb="47" eb="48">
      <t>ナヤ</t>
    </rPh>
    <rPh sb="53" eb="55">
      <t>シンチク</t>
    </rPh>
    <rPh sb="58" eb="60">
      <t>セッチ</t>
    </rPh>
    <rPh sb="61" eb="63">
      <t>キンネン</t>
    </rPh>
    <rPh sb="63" eb="65">
      <t>ゾウカ</t>
    </rPh>
    <rPh sb="65" eb="67">
      <t>ケイコウ</t>
    </rPh>
    <rPh sb="72" eb="74">
      <t>ゼンタイ</t>
    </rPh>
    <rPh sb="75" eb="77">
      <t>フキュウ</t>
    </rPh>
    <rPh sb="78" eb="79">
      <t>ツト</t>
    </rPh>
    <rPh sb="81" eb="8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</si>
</sst>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1-4CCC-BFEB-D4388BA8A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31-4CCC-BFEB-D4388BA8A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53.55</c:v>
                </c:pt>
                <c:pt idx="1">
                  <c:v>52.93</c:v>
                </c:pt>
                <c:pt idx="2">
                  <c:v>53.25</c:v>
                </c:pt>
                <c:pt idx="3">
                  <c:v>54.43</c:v>
                </c:pt>
                <c:pt idx="4">
                  <c:v>53.88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3C-BBED-F7B3F4F4C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C-433C-BBED-F7B3F4F4C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4-412F-8D78-2370EB653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4-412F-8D78-2370EB653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124.48</c:v>
                </c:pt>
                <c:pt idx="1">
                  <c:v>119.95</c:v>
                </c:pt>
                <c:pt idx="2">
                  <c:v>120.6</c:v>
                </c:pt>
                <c:pt idx="3">
                  <c:v>112.26</c:v>
                </c:pt>
                <c:pt idx="4">
                  <c:v>112.02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7-446C-97E8-D76BE4CE8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7-446C-97E8-D76BE4CE8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D-431C-82F7-ED681F0D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D-431C-82F7-ED681F0D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0-45B6-B97F-3722D4D3F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0-45B6-B97F-3722D4D3F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6-4F39-B534-C4EC9830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6-4F39-B534-C4EC9830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8-4CF6-8813-A59D6CA0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8-4CF6-8813-A59D6CA0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1087.3699999999999</c:v>
                </c:pt>
                <c:pt idx="1">
                  <c:v>928.43</c:v>
                </c:pt>
                <c:pt idx="2">
                  <c:v>527.74</c:v>
                </c:pt>
                <c:pt idx="3">
                  <c:v>608.86</c:v>
                </c:pt>
                <c:pt idx="4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5-4A76-BD11-20F9C984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E5-4A76-BD11-20F9C984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58.05</c:v>
                </c:pt>
                <c:pt idx="1">
                  <c:v>55.14</c:v>
                </c:pt>
                <c:pt idx="2">
                  <c:v>53.86</c:v>
                </c:pt>
                <c:pt idx="3">
                  <c:v>58.76</c:v>
                </c:pt>
                <c:pt idx="4">
                  <c:v>59.25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C-4630-8053-76ED3D601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C-4630-8053-76ED3D601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274.94</c:v>
                </c:pt>
                <c:pt idx="1">
                  <c:v>300.27999999999997</c:v>
                </c:pt>
                <c:pt idx="2">
                  <c:v>303.39</c:v>
                </c:pt>
                <c:pt idx="3">
                  <c:v>275.02999999999997</c:v>
                </c:pt>
                <c:pt idx="4">
                  <c:v>269.72000000000003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F-4735-88FD-F5F92C2FF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F-4735-88FD-F5F92C2FF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【325.02】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M55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大鰐町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特定地域生活排水処理</v>
      </c>
      <c r="Q8" s="71"/>
      <c r="R8" s="71"/>
      <c r="S8" s="71"/>
      <c r="T8" s="71"/>
      <c r="U8" s="71"/>
      <c r="V8" s="71"/>
      <c r="W8" s="71" t="str">
        <f>データ!L6</f>
        <v>K3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9624</v>
      </c>
      <c r="AM8" s="68"/>
      <c r="AN8" s="68"/>
      <c r="AO8" s="68"/>
      <c r="AP8" s="68"/>
      <c r="AQ8" s="68"/>
      <c r="AR8" s="68"/>
      <c r="AS8" s="68"/>
      <c r="AT8" s="67">
        <f>データ!T6</f>
        <v>163.43</v>
      </c>
      <c r="AU8" s="67"/>
      <c r="AV8" s="67"/>
      <c r="AW8" s="67"/>
      <c r="AX8" s="67"/>
      <c r="AY8" s="67"/>
      <c r="AZ8" s="67"/>
      <c r="BA8" s="67"/>
      <c r="BB8" s="67">
        <f>データ!U6</f>
        <v>58.89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14.2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3456</v>
      </c>
      <c r="AE10" s="68"/>
      <c r="AF10" s="68"/>
      <c r="AG10" s="68"/>
      <c r="AH10" s="68"/>
      <c r="AI10" s="68"/>
      <c r="AJ10" s="68"/>
      <c r="AK10" s="2"/>
      <c r="AL10" s="68">
        <f>データ!V6</f>
        <v>1357</v>
      </c>
      <c r="AM10" s="68"/>
      <c r="AN10" s="68"/>
      <c r="AO10" s="68"/>
      <c r="AP10" s="68"/>
      <c r="AQ10" s="68"/>
      <c r="AR10" s="68"/>
      <c r="AS10" s="68"/>
      <c r="AT10" s="67">
        <f>データ!W6</f>
        <v>0.66</v>
      </c>
      <c r="AU10" s="67"/>
      <c r="AV10" s="67"/>
      <c r="AW10" s="67"/>
      <c r="AX10" s="67"/>
      <c r="AY10" s="67"/>
      <c r="AZ10" s="67"/>
      <c r="BA10" s="67"/>
      <c r="BB10" s="67">
        <f>データ!X6</f>
        <v>2056.06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【325.02】</v>
      </c>
      <c r="I86" s="26" t="str">
        <f>データ!CA6</f>
        <v>【60.61】</v>
      </c>
      <c r="J86" s="26" t="str">
        <f>データ!CL6</f>
        <v>【270.94】</v>
      </c>
      <c r="K86" s="26" t="str">
        <f>データ!CW6</f>
        <v>【57.80】</v>
      </c>
      <c r="L86" s="26" t="str">
        <f>データ!DH6</f>
        <v>【78.90】</v>
      </c>
      <c r="M86" s="26" t="s">
        <v>45</v>
      </c>
      <c r="N86" s="26" t="s">
        <v>46</v>
      </c>
      <c r="O86" s="26" t="str">
        <f>データ!EO6</f>
        <v>【-】</v>
      </c>
    </row>
  </sheetData>
  <sheetProtection algorithmName="SHA-512" hashValue="uf7EH2GnNhH2TEBvnARX4ZNE+PrB4lerOJNOac0MyLBZE+AIQRNsaWuZv1VUkvvirYWkWlb1u6GwHr1dbq7MIQ==" saltValue="gLY1NqLhwxVE8gquqoBtI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6" t="s">
        <v>56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2018</v>
      </c>
      <c r="C6" s="33">
        <f t="shared" ref="C6:X6" si="3">C7</f>
        <v>23621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青森県　大鰐町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14.2</v>
      </c>
      <c r="Q6" s="34">
        <f t="shared" si="3"/>
        <v>100</v>
      </c>
      <c r="R6" s="34">
        <f t="shared" si="3"/>
        <v>3456</v>
      </c>
      <c r="S6" s="34">
        <f t="shared" si="3"/>
        <v>9624</v>
      </c>
      <c r="T6" s="34">
        <f t="shared" si="3"/>
        <v>163.43</v>
      </c>
      <c r="U6" s="34">
        <f t="shared" si="3"/>
        <v>58.89</v>
      </c>
      <c r="V6" s="34">
        <f t="shared" si="3"/>
        <v>1357</v>
      </c>
      <c r="W6" s="34">
        <f t="shared" si="3"/>
        <v>0.66</v>
      </c>
      <c r="X6" s="34">
        <f t="shared" si="3"/>
        <v>2056.06</v>
      </c>
      <c r="Y6" s="35">
        <f>IF(Y7="",NA(),Y7)</f>
        <v>124.48</v>
      </c>
      <c r="Z6" s="35">
        <f t="shared" ref="Z6:AH6" si="4">IF(Z7="",NA(),Z7)</f>
        <v>119.95</v>
      </c>
      <c r="AA6" s="35">
        <f t="shared" si="4"/>
        <v>120.6</v>
      </c>
      <c r="AB6" s="35">
        <f t="shared" si="4"/>
        <v>112.26</v>
      </c>
      <c r="AC6" s="35">
        <f t="shared" si="4"/>
        <v>112.02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1087.3699999999999</v>
      </c>
      <c r="BG6" s="35">
        <f t="shared" ref="BG6:BO6" si="7">IF(BG7="",NA(),BG7)</f>
        <v>928.43</v>
      </c>
      <c r="BH6" s="35">
        <f t="shared" si="7"/>
        <v>527.74</v>
      </c>
      <c r="BI6" s="35">
        <f t="shared" si="7"/>
        <v>608.86</v>
      </c>
      <c r="BJ6" s="35">
        <f t="shared" si="7"/>
        <v>519</v>
      </c>
      <c r="BK6" s="35">
        <f t="shared" si="7"/>
        <v>416.91</v>
      </c>
      <c r="BL6" s="35">
        <f t="shared" si="7"/>
        <v>392.19</v>
      </c>
      <c r="BM6" s="35">
        <f t="shared" si="7"/>
        <v>413.5</v>
      </c>
      <c r="BN6" s="35">
        <f t="shared" si="7"/>
        <v>407.42</v>
      </c>
      <c r="BO6" s="35">
        <f t="shared" si="7"/>
        <v>386.46</v>
      </c>
      <c r="BP6" s="34" t="str">
        <f>IF(BP7="","",IF(BP7="-","【-】","【"&amp;SUBSTITUTE(TEXT(BP7,"#,##0.00"),"-","△")&amp;"】"))</f>
        <v>【325.02】</v>
      </c>
      <c r="BQ6" s="35">
        <f>IF(BQ7="",NA(),BQ7)</f>
        <v>58.05</v>
      </c>
      <c r="BR6" s="35">
        <f t="shared" ref="BR6:BZ6" si="8">IF(BR7="",NA(),BR7)</f>
        <v>55.14</v>
      </c>
      <c r="BS6" s="35">
        <f t="shared" si="8"/>
        <v>53.86</v>
      </c>
      <c r="BT6" s="35">
        <f t="shared" si="8"/>
        <v>58.76</v>
      </c>
      <c r="BU6" s="35">
        <f t="shared" si="8"/>
        <v>59.25</v>
      </c>
      <c r="BV6" s="35">
        <f t="shared" si="8"/>
        <v>57.93</v>
      </c>
      <c r="BW6" s="35">
        <f t="shared" si="8"/>
        <v>57.03</v>
      </c>
      <c r="BX6" s="35">
        <f t="shared" si="8"/>
        <v>55.84</v>
      </c>
      <c r="BY6" s="35">
        <f t="shared" si="8"/>
        <v>57.08</v>
      </c>
      <c r="BZ6" s="35">
        <f t="shared" si="8"/>
        <v>55.85</v>
      </c>
      <c r="CA6" s="34" t="str">
        <f>IF(CA7="","",IF(CA7="-","【-】","【"&amp;SUBSTITUTE(TEXT(CA7,"#,##0.00"),"-","△")&amp;"】"))</f>
        <v>【60.61】</v>
      </c>
      <c r="CB6" s="35">
        <f>IF(CB7="",NA(),CB7)</f>
        <v>274.94</v>
      </c>
      <c r="CC6" s="35">
        <f t="shared" ref="CC6:CK6" si="9">IF(CC7="",NA(),CC7)</f>
        <v>300.27999999999997</v>
      </c>
      <c r="CD6" s="35">
        <f t="shared" si="9"/>
        <v>303.39</v>
      </c>
      <c r="CE6" s="35">
        <f t="shared" si="9"/>
        <v>275.02999999999997</v>
      </c>
      <c r="CF6" s="35">
        <f t="shared" si="9"/>
        <v>269.72000000000003</v>
      </c>
      <c r="CG6" s="35">
        <f t="shared" si="9"/>
        <v>276.93</v>
      </c>
      <c r="CH6" s="35">
        <f t="shared" si="9"/>
        <v>283.73</v>
      </c>
      <c r="CI6" s="35">
        <f t="shared" si="9"/>
        <v>287.57</v>
      </c>
      <c r="CJ6" s="35">
        <f t="shared" si="9"/>
        <v>286.86</v>
      </c>
      <c r="CK6" s="35">
        <f t="shared" si="9"/>
        <v>287.91000000000003</v>
      </c>
      <c r="CL6" s="34" t="str">
        <f>IF(CL7="","",IF(CL7="-","【-】","【"&amp;SUBSTITUTE(TEXT(CL7,"#,##0.00"),"-","△")&amp;"】"))</f>
        <v>【270.94】</v>
      </c>
      <c r="CM6" s="35">
        <f>IF(CM7="",NA(),CM7)</f>
        <v>53.55</v>
      </c>
      <c r="CN6" s="35">
        <f t="shared" ref="CN6:CV6" si="10">IF(CN7="",NA(),CN7)</f>
        <v>52.93</v>
      </c>
      <c r="CO6" s="35">
        <f t="shared" si="10"/>
        <v>53.25</v>
      </c>
      <c r="CP6" s="35">
        <f t="shared" si="10"/>
        <v>54.43</v>
      </c>
      <c r="CQ6" s="35">
        <f t="shared" si="10"/>
        <v>53.88</v>
      </c>
      <c r="CR6" s="35">
        <f t="shared" si="10"/>
        <v>59.08</v>
      </c>
      <c r="CS6" s="35">
        <f t="shared" si="10"/>
        <v>58.25</v>
      </c>
      <c r="CT6" s="35">
        <f t="shared" si="10"/>
        <v>61.55</v>
      </c>
      <c r="CU6" s="35">
        <f t="shared" si="10"/>
        <v>57.22</v>
      </c>
      <c r="CV6" s="35">
        <f t="shared" si="10"/>
        <v>54.93</v>
      </c>
      <c r="CW6" s="34" t="str">
        <f>IF(CW7="","",IF(CW7="-","【-】","【"&amp;SUBSTITUTE(TEXT(CW7,"#,##0.00"),"-","△")&amp;"】"))</f>
        <v>【57.80】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77.12</v>
      </c>
      <c r="DD6" s="35">
        <f t="shared" si="11"/>
        <v>68.150000000000006</v>
      </c>
      <c r="DE6" s="35">
        <f t="shared" si="11"/>
        <v>67.489999999999995</v>
      </c>
      <c r="DF6" s="35">
        <f t="shared" si="11"/>
        <v>67.290000000000006</v>
      </c>
      <c r="DG6" s="35">
        <f t="shared" si="11"/>
        <v>65.569999999999993</v>
      </c>
      <c r="DH6" s="34" t="str">
        <f>IF(DH7="","",IF(DH7="-","【-】","【"&amp;SUBSTITUTE(TEXT(DH7,"#,##0.00"),"-","△")&amp;"】"))</f>
        <v>【78.90】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23621</v>
      </c>
      <c r="D7" s="37">
        <v>47</v>
      </c>
      <c r="E7" s="37">
        <v>18</v>
      </c>
      <c r="F7" s="37">
        <v>0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14.2</v>
      </c>
      <c r="Q7" s="38">
        <v>100</v>
      </c>
      <c r="R7" s="38">
        <v>3456</v>
      </c>
      <c r="S7" s="38">
        <v>9624</v>
      </c>
      <c r="T7" s="38">
        <v>163.43</v>
      </c>
      <c r="U7" s="38">
        <v>58.89</v>
      </c>
      <c r="V7" s="38">
        <v>1357</v>
      </c>
      <c r="W7" s="38">
        <v>0.66</v>
      </c>
      <c r="X7" s="38">
        <v>2056.06</v>
      </c>
      <c r="Y7" s="38">
        <v>124.48</v>
      </c>
      <c r="Z7" s="38">
        <v>119.95</v>
      </c>
      <c r="AA7" s="38">
        <v>120.6</v>
      </c>
      <c r="AB7" s="38">
        <v>112.26</v>
      </c>
      <c r="AC7" s="38">
        <v>112.02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1087.3699999999999</v>
      </c>
      <c r="BG7" s="38">
        <v>928.43</v>
      </c>
      <c r="BH7" s="38">
        <v>527.74</v>
      </c>
      <c r="BI7" s="38">
        <v>608.86</v>
      </c>
      <c r="BJ7" s="38">
        <v>519</v>
      </c>
      <c r="BK7" s="38">
        <v>416.91</v>
      </c>
      <c r="BL7" s="38">
        <v>392.19</v>
      </c>
      <c r="BM7" s="38">
        <v>413.5</v>
      </c>
      <c r="BN7" s="38">
        <v>407.42</v>
      </c>
      <c r="BO7" s="38">
        <v>386.46</v>
      </c>
      <c r="BP7" s="38">
        <v>325.02</v>
      </c>
      <c r="BQ7" s="38">
        <v>58.05</v>
      </c>
      <c r="BR7" s="38">
        <v>55.14</v>
      </c>
      <c r="BS7" s="38">
        <v>53.86</v>
      </c>
      <c r="BT7" s="38">
        <v>58.76</v>
      </c>
      <c r="BU7" s="38">
        <v>59.25</v>
      </c>
      <c r="BV7" s="38">
        <v>57.93</v>
      </c>
      <c r="BW7" s="38">
        <v>57.03</v>
      </c>
      <c r="BX7" s="38">
        <v>55.84</v>
      </c>
      <c r="BY7" s="38">
        <v>57.08</v>
      </c>
      <c r="BZ7" s="38">
        <v>55.85</v>
      </c>
      <c r="CA7" s="38">
        <v>60.61</v>
      </c>
      <c r="CB7" s="38">
        <v>274.94</v>
      </c>
      <c r="CC7" s="38">
        <v>300.27999999999997</v>
      </c>
      <c r="CD7" s="38">
        <v>303.39</v>
      </c>
      <c r="CE7" s="38">
        <v>275.02999999999997</v>
      </c>
      <c r="CF7" s="38">
        <v>269.72000000000003</v>
      </c>
      <c r="CG7" s="38">
        <v>276.93</v>
      </c>
      <c r="CH7" s="38">
        <v>283.73</v>
      </c>
      <c r="CI7" s="38">
        <v>287.57</v>
      </c>
      <c r="CJ7" s="38">
        <v>286.86</v>
      </c>
      <c r="CK7" s="38">
        <v>287.91000000000003</v>
      </c>
      <c r="CL7" s="38">
        <v>270.94</v>
      </c>
      <c r="CM7" s="38">
        <v>53.55</v>
      </c>
      <c r="CN7" s="38">
        <v>52.93</v>
      </c>
      <c r="CO7" s="38">
        <v>53.25</v>
      </c>
      <c r="CP7" s="38">
        <v>54.43</v>
      </c>
      <c r="CQ7" s="38">
        <v>53.88</v>
      </c>
      <c r="CR7" s="38">
        <v>59.08</v>
      </c>
      <c r="CS7" s="38">
        <v>58.25</v>
      </c>
      <c r="CT7" s="38">
        <v>61.55</v>
      </c>
      <c r="CU7" s="38">
        <v>57.22</v>
      </c>
      <c r="CV7" s="38">
        <v>54.93</v>
      </c>
      <c r="CW7" s="38">
        <v>57.8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77.12</v>
      </c>
      <c r="DD7" s="38">
        <v>68.150000000000006</v>
      </c>
      <c r="DE7" s="38">
        <v>67.489999999999995</v>
      </c>
      <c r="DF7" s="38">
        <v>67.290000000000006</v>
      </c>
      <c r="DG7" s="38">
        <v>65.569999999999993</v>
      </c>
      <c r="DH7" s="38">
        <v>78.900000000000006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106</v>
      </c>
      <c r="EF7" s="38" t="s">
        <v>106</v>
      </c>
      <c r="EG7" s="38" t="s">
        <v>106</v>
      </c>
      <c r="EH7" s="38" t="s">
        <v>106</v>
      </c>
      <c r="EI7" s="38" t="s">
        <v>106</v>
      </c>
      <c r="EJ7" s="38" t="s">
        <v>106</v>
      </c>
      <c r="EK7" s="38" t="s">
        <v>106</v>
      </c>
      <c r="EL7" s="38" t="s">
        <v>106</v>
      </c>
      <c r="EM7" s="38" t="s">
        <v>106</v>
      </c>
      <c r="EN7" s="38" t="s">
        <v>106</v>
      </c>
      <c r="EO7" s="38" t="s">
        <v>106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2020-01-30T23:48:08Z</cp:lastPrinted>
  <dcterms:created xsi:type="dcterms:W3CDTF">2019-12-05T05:27:44Z</dcterms:created>
  <dcterms:modified xsi:type="dcterms:W3CDTF">2020-01-30T23:48:12Z</dcterms:modified>
  <cp:category/>
</cp:coreProperties>
</file>