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7jxG55/WJDDBBHZbE6F6mgecElBNSznhui1BZtG4JGgRluPg5b4LVxOswlFUltrkzvVUj4ajBHAoFeEpnnaChA==" workbookSaltValue="+cJlKkn56pEezXVmdHKJ2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<sst xmlns="http://schemas.openxmlformats.org/spreadsheetml/2006/main" count="220" uniqueCount="108">
  <si>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</si>
  <si>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</si>
  <si>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</si>
  <si>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</si>
  <si>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</si>
  <si>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</si>
  <si>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</si>
  <si>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</si>
  <si>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</si>
  <si>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</si>
  <si>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</si>
  <si>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</si>
  <si>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</si>
  <si>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</si>
  <si>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</si>
  <si>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</si>
  <si>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</si>
  <si>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</si>
  <si>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</si>
  <si>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</si>
  <si>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</si>
  <si>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</si>
  <si>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</si>
  <si>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</si>
  <si>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</si>
  <si>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</si>
  <si>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</si>
  <si>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</si>
  <si>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</si>
  <si>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</si>
  <si>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</si>
  <si>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</si>
  <si>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</si>
  <si>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</si>
  <si>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</si>
  <si>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</si>
  <si>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</si>
  <si>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</si>
  <si>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</si>
  <si>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</si>
  <si>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</si>
  <si>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</si>
  <si>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</si>
  <si>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</si>
  <si>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</si>
  <si>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</si>
  <si>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</si>
  <si>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</si>
  <si>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</si>
  <si>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</si>
  <si>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</si>
  <si>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</si>
  <si>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</si>
  <si>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</si>
  <si>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</si>
  <si>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</si>
  <si>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</si>
  <si>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</si>
  <si>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</si>
  <si>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</si>
  <si>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</si>
  <si>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</si>
  <si>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</si>
  <si>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</si>
  <si>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</si>
  <si>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</si>
  <si>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</si>
  <si>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</si>
  <si>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</si>
  <si>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</si>
  <si>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</si>
  <si>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</si>
  <si>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</si>
  <si>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</si>
  <si>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</si>
  <si>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</si>
  <si>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</si>
  <si>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</si>
  <si>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</si>
  <si>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</si>
  <si>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</si>
  <si>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</si>
  <si>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</si>
  <si>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</si>
  <si>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</si>
  <si>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</si>
  <si>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</si>
  <si>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</si>
  <si>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</si>
  <si>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</si>
  <si>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</si>
  <si>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</si>
  <si>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</si>
  <si>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鶴田町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</si>
  <si>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</si>
  <si>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</si>
  <si>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</si>
  <si>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</si>
  <si>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</si>
  <si>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</si>
  <si>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</si>
  <si>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</si>
  <si>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</si>
  <si>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</si>
  <si>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</si>
  <si>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町において、現時点では経営の健全性、効率性及については概ね良好と判断していますが、今後、人口減に伴う給水収益の減少等、厳しい財政状況が予想されることから、料金改定を含め、各指標を分析し対策を講じる必要がある。
　また、法定耐用年数を経過した管の布設替えの為、投資計画を見直し、更なる老朽管の更新をしていかなければならない。</t>
    <rPh sb="42" eb="44">
      <t>コンゴ</t>
    </rPh>
    <rPh sb="78" eb="80">
      <t>リョウキン</t>
    </rPh>
    <rPh sb="80" eb="82">
      <t>カイテイ</t>
    </rPh>
    <rPh sb="83" eb="84">
      <t>フク</t>
    </rPh>
    <phoneticPr fontId="4"/>
  </si>
  <si>
    <t>平成30年度の「経常収支比率」は管路の耐用年数経過による減価償却の大幅な減の為、比率が全国平均を上回ったが、今後増大する更新投資の為に更なる健全経営に努めたい。「料金回収率」は、全国平均、類似団体平均と概ね同水準となっているが、健全な経営状況にするため、一層の経営努力が必要である。
　「企業債残高対給水収益比率」は給水収益の減少や、管路更新による企業債の残高は増えている為、数値の上昇が見られる。「流動比率」に関しては全国平均を下回っているが、今後も流動負債の減少に努めたい。
　「給水原価」は全国平均、類似団体平均より高くなっているが「施設利用率」、「有収率」ともに高い水準にあり、「料金回収率」も１００％を超えていることから、設備投資、それに係る財源の調達が適正に行われている。</t>
    <rPh sb="16" eb="18">
      <t>カンロ</t>
    </rPh>
    <rPh sb="19" eb="21">
      <t>タイヨウ</t>
    </rPh>
    <rPh sb="21" eb="23">
      <t>ネンスウ</t>
    </rPh>
    <rPh sb="23" eb="25">
      <t>ケイカ</t>
    </rPh>
    <rPh sb="28" eb="30">
      <t>ゲンカ</t>
    </rPh>
    <rPh sb="30" eb="32">
      <t>ショウキャク</t>
    </rPh>
    <rPh sb="33" eb="35">
      <t>オオハバ</t>
    </rPh>
    <rPh sb="36" eb="37">
      <t>ゲン</t>
    </rPh>
    <rPh sb="38" eb="39">
      <t>タメ</t>
    </rPh>
    <rPh sb="40" eb="42">
      <t>ヒリツ</t>
    </rPh>
    <rPh sb="43" eb="45">
      <t>ゼンコク</t>
    </rPh>
    <rPh sb="45" eb="47">
      <t>ヘイキン</t>
    </rPh>
    <rPh sb="48" eb="50">
      <t>ウワマワ</t>
    </rPh>
    <rPh sb="54" eb="56">
      <t>コンゴ</t>
    </rPh>
    <rPh sb="56" eb="58">
      <t>ゾウダイ</t>
    </rPh>
    <rPh sb="60" eb="62">
      <t>コウシン</t>
    </rPh>
    <rPh sb="62" eb="64">
      <t>トウシ</t>
    </rPh>
    <rPh sb="65" eb="66">
      <t>タメ</t>
    </rPh>
    <rPh sb="67" eb="68">
      <t>サラ</t>
    </rPh>
    <rPh sb="70" eb="72">
      <t>ケンゼン</t>
    </rPh>
    <rPh sb="72" eb="74">
      <t>ケイエイ</t>
    </rPh>
    <rPh sb="75" eb="76">
      <t>ツト</t>
    </rPh>
    <rPh sb="158" eb="160">
      <t>キュウスイ</t>
    </rPh>
    <rPh sb="160" eb="162">
      <t>シュウエキ</t>
    </rPh>
    <rPh sb="163" eb="165">
      <t>ゲンショウ</t>
    </rPh>
    <rPh sb="186" eb="187">
      <t>タメ</t>
    </rPh>
    <rPh sb="188" eb="190">
      <t>スウチ</t>
    </rPh>
    <rPh sb="191" eb="193">
      <t>ジョウショウ</t>
    </rPh>
    <rPh sb="194" eb="195">
      <t>ミ</t>
    </rPh>
    <rPh sb="215" eb="217">
      <t>シタマワ</t>
    </rPh>
    <rPh sb="223" eb="225">
      <t>コンゴ</t>
    </rPh>
    <rPh sb="226" eb="228">
      <t>リュウドウ</t>
    </rPh>
    <rPh sb="228" eb="230">
      <t>フサイ</t>
    </rPh>
    <rPh sb="231" eb="233">
      <t>ゲンショウ</t>
    </rPh>
    <rPh sb="234" eb="235">
      <t>ツト</t>
    </rPh>
    <phoneticPr fontId="4"/>
  </si>
  <si>
    <t>　管路経年化率に関して、昭和50年代に布設した管が法定耐用年数を経過し更新時期を迎えている。当時、全町一斉に布設したことにより、平成29年度でで管路経年化率が突出したが今後、計画的に管路更新し、老朽化の減少に努めたい。</t>
    <rPh sb="1" eb="3">
      <t>カンロ</t>
    </rPh>
    <rPh sb="3" eb="5">
      <t>ケイネン</t>
    </rPh>
    <rPh sb="5" eb="6">
      <t>カ</t>
    </rPh>
    <rPh sb="6" eb="7">
      <t>リツ</t>
    </rPh>
    <rPh sb="8" eb="9">
      <t>カン</t>
    </rPh>
    <rPh sb="12" eb="14">
      <t>ショウワ</t>
    </rPh>
    <rPh sb="16" eb="18">
      <t>ネンダイ</t>
    </rPh>
    <rPh sb="19" eb="21">
      <t>フセツ</t>
    </rPh>
    <rPh sb="23" eb="24">
      <t>カン</t>
    </rPh>
    <rPh sb="25" eb="27">
      <t>ホウテイ</t>
    </rPh>
    <rPh sb="27" eb="29">
      <t>タイヨウ</t>
    </rPh>
    <rPh sb="29" eb="31">
      <t>ネンスウ</t>
    </rPh>
    <rPh sb="32" eb="34">
      <t>ケイカ</t>
    </rPh>
    <rPh sb="35" eb="37">
      <t>コウシン</t>
    </rPh>
    <rPh sb="37" eb="39">
      <t>ジキ</t>
    </rPh>
    <rPh sb="40" eb="41">
      <t>ムカ</t>
    </rPh>
    <rPh sb="46" eb="48">
      <t>トウジ</t>
    </rPh>
    <rPh sb="49" eb="51">
      <t>ゼンチョウ</t>
    </rPh>
    <rPh sb="51" eb="53">
      <t>イッセイ</t>
    </rPh>
    <rPh sb="54" eb="56">
      <t>フセツ</t>
    </rPh>
    <rPh sb="84" eb="86">
      <t>コンゴ</t>
    </rPh>
    <rPh sb="87" eb="89">
      <t>ケイカク</t>
    </rPh>
    <rPh sb="89" eb="90">
      <t>テキ</t>
    </rPh>
    <rPh sb="91" eb="93">
      <t>カンロ</t>
    </rPh>
    <rPh sb="93" eb="95">
      <t>コウシン</t>
    </rPh>
    <rPh sb="97" eb="100">
      <t>ロウキュウカ</t>
    </rPh>
    <rPh sb="101" eb="103">
      <t>ゲンショウ</t>
    </rPh>
    <rPh sb="104" eb="10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</si>
</sst>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1.59</c:v>
                </c:pt>
                <c:pt idx="1">
                  <c:v>1.49</c:v>
                </c:pt>
                <c:pt idx="2">
                  <c:v>1.25</c:v>
                </c:pt>
                <c:pt idx="3">
                  <c:v>1.33</c:v>
                </c:pt>
                <c:pt idx="4">
                  <c:v>1.41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A-4F4A-83C3-93B87E1A2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4176"/>
        <c:axId val="4740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1.65</c:v>
                </c:pt>
                <c:pt idx="2">
                  <c:v>0.47</c:v>
                </c:pt>
                <c:pt idx="3">
                  <c:v>0.39</c:v>
                </c:pt>
                <c:pt idx="4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3A-4F4A-83C3-93B87E1A2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94176"/>
        <c:axId val="47404544"/>
      </c:lineChart>
      <c:dateAx>
        <c:axId val="4739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04544"/>
        <c:crosses val="autoZero"/>
        <c:auto val="1"/>
        <c:lblOffset val="100"/>
        <c:baseTimeUnit val="years"/>
      </c:dateAx>
      <c:valAx>
        <c:axId val="4740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39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69.25</c:v>
                </c:pt>
                <c:pt idx="1">
                  <c:v>68.38</c:v>
                </c:pt>
                <c:pt idx="2">
                  <c:v>68.89</c:v>
                </c:pt>
                <c:pt idx="3">
                  <c:v>71.5</c:v>
                </c:pt>
                <c:pt idx="4">
                  <c:v>69.97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2D-48F1-9DD2-DB8CB63B2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34592"/>
        <c:axId val="487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53.61</c:v>
                </c:pt>
                <c:pt idx="1">
                  <c:v>53.52</c:v>
                </c:pt>
                <c:pt idx="2">
                  <c:v>54.24</c:v>
                </c:pt>
                <c:pt idx="3">
                  <c:v>55.88</c:v>
                </c:pt>
                <c:pt idx="4">
                  <c:v>55.22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2D-48F1-9DD2-DB8CB63B2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34592"/>
        <c:axId val="48736512"/>
      </c:lineChart>
      <c:dateAx>
        <c:axId val="4873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36512"/>
        <c:crosses val="autoZero"/>
        <c:auto val="1"/>
        <c:lblOffset val="100"/>
        <c:baseTimeUnit val="years"/>
      </c:dateAx>
      <c:valAx>
        <c:axId val="487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3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90.6</c:v>
                </c:pt>
                <c:pt idx="1">
                  <c:v>90.55</c:v>
                </c:pt>
                <c:pt idx="2">
                  <c:v>89.85</c:v>
                </c:pt>
                <c:pt idx="3">
                  <c:v>89.79</c:v>
                </c:pt>
                <c:pt idx="4">
                  <c:v>88.82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1-4304-B2D1-C5BF5C260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7744"/>
        <c:axId val="4876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81.31</c:v>
                </c:pt>
                <c:pt idx="1">
                  <c:v>81.459999999999994</c:v>
                </c:pt>
                <c:pt idx="2">
                  <c:v>81.680000000000007</c:v>
                </c:pt>
                <c:pt idx="3">
                  <c:v>80.989999999999995</c:v>
                </c:pt>
                <c:pt idx="4">
                  <c:v>80.930000000000007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C1-4304-B2D1-C5BF5C260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7744"/>
        <c:axId val="48769664"/>
      </c:lineChart>
      <c:dateAx>
        <c:axId val="4876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9664"/>
        <c:crosses val="autoZero"/>
        <c:auto val="1"/>
        <c:lblOffset val="100"/>
        <c:baseTimeUnit val="years"/>
      </c:dateAx>
      <c:valAx>
        <c:axId val="4876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105.38</c:v>
                </c:pt>
                <c:pt idx="1">
                  <c:v>104.68</c:v>
                </c:pt>
                <c:pt idx="2">
                  <c:v>99.95</c:v>
                </c:pt>
                <c:pt idx="3">
                  <c:v>106.38</c:v>
                </c:pt>
                <c:pt idx="4">
                  <c:v>111.79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398-8D96-5E22934BA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19776"/>
        <c:axId val="7302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109.49</c:v>
                </c:pt>
                <c:pt idx="1">
                  <c:v>111.06</c:v>
                </c:pt>
                <c:pt idx="2">
                  <c:v>111.34</c:v>
                </c:pt>
                <c:pt idx="3">
                  <c:v>110.02</c:v>
                </c:pt>
                <c:pt idx="4">
                  <c:v>108.76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0D-4398-8D96-5E22934BA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19776"/>
        <c:axId val="73022080"/>
      </c:lineChart>
      <c:dateAx>
        <c:axId val="7301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022080"/>
        <c:crosses val="autoZero"/>
        <c:auto val="1"/>
        <c:lblOffset val="100"/>
        <c:baseTimeUnit val="years"/>
      </c:dateAx>
      <c:valAx>
        <c:axId val="73022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01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44.24</c:v>
                </c:pt>
                <c:pt idx="1">
                  <c:v>45.86</c:v>
                </c:pt>
                <c:pt idx="2">
                  <c:v>47.42</c:v>
                </c:pt>
                <c:pt idx="3">
                  <c:v>48.83</c:v>
                </c:pt>
                <c:pt idx="4">
                  <c:v>50.16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2D-4C15-8316-E8E3DE2E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13120"/>
        <c:axId val="11871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47.7</c:v>
                </c:pt>
                <c:pt idx="2">
                  <c:v>48.14</c:v>
                </c:pt>
                <c:pt idx="3">
                  <c:v>46.61</c:v>
                </c:pt>
                <c:pt idx="4">
                  <c:v>47.97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2D-4C15-8316-E8E3DE2E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3120"/>
        <c:axId val="118716672"/>
      </c:lineChart>
      <c:dateAx>
        <c:axId val="11861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16672"/>
        <c:crosses val="autoZero"/>
        <c:auto val="1"/>
        <c:lblOffset val="100"/>
        <c:baseTimeUnit val="years"/>
      </c:dateAx>
      <c:valAx>
        <c:axId val="11871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45.96</c:v>
                </c:pt>
                <c:pt idx="4" formatCode="#,##0.00;&quot;△&quot;#,##0.00;&quot;-&quot;">
                  <c:v>44.63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2-49E6-BC1D-9A3FC2DC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73728"/>
        <c:axId val="4741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10.029999999999999</c:v>
                </c:pt>
                <c:pt idx="1">
                  <c:v>7.26</c:v>
                </c:pt>
                <c:pt idx="2">
                  <c:v>11.13</c:v>
                </c:pt>
                <c:pt idx="3">
                  <c:v>10.84</c:v>
                </c:pt>
                <c:pt idx="4">
                  <c:v>15.33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F2-49E6-BC1D-9A3FC2DC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73728"/>
        <c:axId val="47411584"/>
      </c:lineChart>
      <c:dateAx>
        <c:axId val="12287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11584"/>
        <c:crosses val="autoZero"/>
        <c:auto val="1"/>
        <c:lblOffset val="100"/>
        <c:baseTimeUnit val="years"/>
      </c:dateAx>
      <c:valAx>
        <c:axId val="4741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87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2F-4F17-B4B4-9742A6D8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47040"/>
        <c:axId val="4862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9.49</c:v>
                </c:pt>
                <c:pt idx="1">
                  <c:v>9.35</c:v>
                </c:pt>
                <c:pt idx="2">
                  <c:v>10.130000000000001</c:v>
                </c:pt>
                <c:pt idx="3">
                  <c:v>7.31</c:v>
                </c:pt>
                <c:pt idx="4">
                  <c:v>7.48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2F-4F17-B4B4-9742A6D8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7040"/>
        <c:axId val="48628864"/>
      </c:lineChart>
      <c:dateAx>
        <c:axId val="4744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28864"/>
        <c:crosses val="autoZero"/>
        <c:auto val="1"/>
        <c:lblOffset val="100"/>
        <c:baseTimeUnit val="years"/>
      </c:dateAx>
      <c:valAx>
        <c:axId val="4862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4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294.89999999999998</c:v>
                </c:pt>
                <c:pt idx="1">
                  <c:v>360.37</c:v>
                </c:pt>
                <c:pt idx="2">
                  <c:v>400.87</c:v>
                </c:pt>
                <c:pt idx="3">
                  <c:v>324.77</c:v>
                </c:pt>
                <c:pt idx="4">
                  <c:v>343.7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04-407F-88BA-E532A18A5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39360"/>
        <c:axId val="4864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406.37</c:v>
                </c:pt>
                <c:pt idx="1">
                  <c:v>398.29</c:v>
                </c:pt>
                <c:pt idx="2">
                  <c:v>388.67</c:v>
                </c:pt>
                <c:pt idx="3">
                  <c:v>355.27</c:v>
                </c:pt>
                <c:pt idx="4">
                  <c:v>359.7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04-407F-88BA-E532A18A5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9360"/>
        <c:axId val="48645632"/>
      </c:lineChart>
      <c:dateAx>
        <c:axId val="4863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45632"/>
        <c:crosses val="autoZero"/>
        <c:auto val="1"/>
        <c:lblOffset val="100"/>
        <c:baseTimeUnit val="years"/>
      </c:dateAx>
      <c:valAx>
        <c:axId val="48645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3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523.67999999999995</c:v>
                </c:pt>
                <c:pt idx="1">
                  <c:v>527.23</c:v>
                </c:pt>
                <c:pt idx="2">
                  <c:v>523.45000000000005</c:v>
                </c:pt>
                <c:pt idx="3">
                  <c:v>503.65</c:v>
                </c:pt>
                <c:pt idx="4">
                  <c:v>505.66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48-473C-8490-AD89564BA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4576"/>
        <c:axId val="4866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442.54</c:v>
                </c:pt>
                <c:pt idx="1">
                  <c:v>431</c:v>
                </c:pt>
                <c:pt idx="2">
                  <c:v>422.5</c:v>
                </c:pt>
                <c:pt idx="3">
                  <c:v>458.27</c:v>
                </c:pt>
                <c:pt idx="4">
                  <c:v>447.01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8-473C-8490-AD89564BA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4576"/>
        <c:axId val="48666496"/>
      </c:lineChart>
      <c:dateAx>
        <c:axId val="486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66496"/>
        <c:crosses val="autoZero"/>
        <c:auto val="1"/>
        <c:lblOffset val="100"/>
        <c:baseTimeUnit val="years"/>
      </c:dateAx>
      <c:valAx>
        <c:axId val="48666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6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104.37</c:v>
                </c:pt>
                <c:pt idx="1">
                  <c:v>104.13</c:v>
                </c:pt>
                <c:pt idx="2">
                  <c:v>99.35</c:v>
                </c:pt>
                <c:pt idx="3">
                  <c:v>105.94</c:v>
                </c:pt>
                <c:pt idx="4">
                  <c:v>111.85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1B-40C7-A3CC-6F047CDF1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89536"/>
        <c:axId val="4869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</c:v>
                </c:pt>
                <c:pt idx="1">
                  <c:v>100.82</c:v>
                </c:pt>
                <c:pt idx="2">
                  <c:v>101.64</c:v>
                </c:pt>
                <c:pt idx="3">
                  <c:v>96.77</c:v>
                </c:pt>
                <c:pt idx="4">
                  <c:v>95.81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1B-40C7-A3CC-6F047CDF1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89536"/>
        <c:axId val="48691456"/>
      </c:lineChart>
      <c:dateAx>
        <c:axId val="4868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91456"/>
        <c:crosses val="autoZero"/>
        <c:auto val="1"/>
        <c:lblOffset val="100"/>
        <c:baseTimeUnit val="years"/>
      </c:dateAx>
      <c:valAx>
        <c:axId val="4869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8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214.1</c:v>
                </c:pt>
                <c:pt idx="1">
                  <c:v>214.81</c:v>
                </c:pt>
                <c:pt idx="2">
                  <c:v>225.1</c:v>
                </c:pt>
                <c:pt idx="3">
                  <c:v>210.67</c:v>
                </c:pt>
                <c:pt idx="4">
                  <c:v>200.32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4-4529-8A2D-A5D6C757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10016"/>
        <c:axId val="487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181.67</c:v>
                </c:pt>
                <c:pt idx="1">
                  <c:v>179.55</c:v>
                </c:pt>
                <c:pt idx="2">
                  <c:v>179.16</c:v>
                </c:pt>
                <c:pt idx="3">
                  <c:v>187.18</c:v>
                </c:pt>
                <c:pt idx="4">
                  <c:v>189.58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94-4529-8A2D-A5D6C757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10016"/>
        <c:axId val="48711936"/>
      </c:lineChart>
      <c:dateAx>
        <c:axId val="4871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11936"/>
        <c:crosses val="autoZero"/>
        <c:auto val="1"/>
        <c:lblOffset val="100"/>
        <c:baseTimeUnit val="years"/>
      </c:dateAx>
      <c:valAx>
        <c:axId val="487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1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J9" sqref="BJ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青森県　鶴田町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A7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12984</v>
      </c>
      <c r="AM8" s="70"/>
      <c r="AN8" s="70"/>
      <c r="AO8" s="70"/>
      <c r="AP8" s="70"/>
      <c r="AQ8" s="70"/>
      <c r="AR8" s="70"/>
      <c r="AS8" s="70"/>
      <c r="AT8" s="66">
        <f>データ!$S$6</f>
        <v>46.43</v>
      </c>
      <c r="AU8" s="67"/>
      <c r="AV8" s="67"/>
      <c r="AW8" s="67"/>
      <c r="AX8" s="67"/>
      <c r="AY8" s="67"/>
      <c r="AZ8" s="67"/>
      <c r="BA8" s="67"/>
      <c r="BB8" s="69">
        <f>データ!$T$6</f>
        <v>279.64999999999998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42.6</v>
      </c>
      <c r="J10" s="67"/>
      <c r="K10" s="67"/>
      <c r="L10" s="67"/>
      <c r="M10" s="67"/>
      <c r="N10" s="67"/>
      <c r="O10" s="68"/>
      <c r="P10" s="69">
        <f>データ!$P$6</f>
        <v>97.05</v>
      </c>
      <c r="Q10" s="69"/>
      <c r="R10" s="69"/>
      <c r="S10" s="69"/>
      <c r="T10" s="69"/>
      <c r="U10" s="69"/>
      <c r="V10" s="69"/>
      <c r="W10" s="70">
        <f>データ!$Q$6</f>
        <v>4492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12490</v>
      </c>
      <c r="AM10" s="70"/>
      <c r="AN10" s="70"/>
      <c r="AO10" s="70"/>
      <c r="AP10" s="70"/>
      <c r="AQ10" s="70"/>
      <c r="AR10" s="70"/>
      <c r="AS10" s="70"/>
      <c r="AT10" s="66">
        <f>データ!$V$6</f>
        <v>46.4</v>
      </c>
      <c r="AU10" s="67"/>
      <c r="AV10" s="67"/>
      <c r="AW10" s="67"/>
      <c r="AX10" s="67"/>
      <c r="AY10" s="67"/>
      <c r="AZ10" s="67"/>
      <c r="BA10" s="67"/>
      <c r="BB10" s="69">
        <f>データ!$W$6</f>
        <v>269.18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105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MjtCxbOhTIQWQvQWmPaOvgn8CWSNUkPVRIy8zcJGvxvxuor14goXXdUHApw5QCGjrjONEUHPjjrbXne7nhJFvw==" saltValue="evTEp7X8Lj6m0SKEVAFVZ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23841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青森県　鶴田町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42.6</v>
      </c>
      <c r="P6" s="35">
        <f t="shared" si="3"/>
        <v>97.05</v>
      </c>
      <c r="Q6" s="35">
        <f t="shared" si="3"/>
        <v>4492</v>
      </c>
      <c r="R6" s="35">
        <f t="shared" si="3"/>
        <v>12984</v>
      </c>
      <c r="S6" s="35">
        <f t="shared" si="3"/>
        <v>46.43</v>
      </c>
      <c r="T6" s="35">
        <f t="shared" si="3"/>
        <v>279.64999999999998</v>
      </c>
      <c r="U6" s="35">
        <f t="shared" si="3"/>
        <v>12490</v>
      </c>
      <c r="V6" s="35">
        <f t="shared" si="3"/>
        <v>46.4</v>
      </c>
      <c r="W6" s="35">
        <f t="shared" si="3"/>
        <v>269.18</v>
      </c>
      <c r="X6" s="36">
        <f>IF(X7="",NA(),X7)</f>
        <v>105.38</v>
      </c>
      <c r="Y6" s="36">
        <f t="shared" ref="Y6:AG6" si="4">IF(Y7="",NA(),Y7)</f>
        <v>104.68</v>
      </c>
      <c r="Z6" s="36">
        <f t="shared" si="4"/>
        <v>99.95</v>
      </c>
      <c r="AA6" s="36">
        <f t="shared" si="4"/>
        <v>106.38</v>
      </c>
      <c r="AB6" s="36">
        <f t="shared" si="4"/>
        <v>111.79</v>
      </c>
      <c r="AC6" s="36">
        <f t="shared" si="4"/>
        <v>109.49</v>
      </c>
      <c r="AD6" s="36">
        <f t="shared" si="4"/>
        <v>111.06</v>
      </c>
      <c r="AE6" s="36">
        <f t="shared" si="4"/>
        <v>111.34</v>
      </c>
      <c r="AF6" s="36">
        <f t="shared" si="4"/>
        <v>110.02</v>
      </c>
      <c r="AG6" s="36">
        <f t="shared" si="4"/>
        <v>108.76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9.49</v>
      </c>
      <c r="AO6" s="36">
        <f t="shared" si="5"/>
        <v>9.35</v>
      </c>
      <c r="AP6" s="36">
        <f t="shared" si="5"/>
        <v>10.130000000000001</v>
      </c>
      <c r="AQ6" s="36">
        <f t="shared" si="5"/>
        <v>7.31</v>
      </c>
      <c r="AR6" s="36">
        <f t="shared" si="5"/>
        <v>7.48</v>
      </c>
      <c r="AS6" s="35" t="str">
        <f>IF(AS7="","",IF(AS7="-","【-】","【"&amp;SUBSTITUTE(TEXT(AS7,"#,##0.00"),"-","△")&amp;"】"))</f>
        <v>【1.05】</v>
      </c>
      <c r="AT6" s="36">
        <f>IF(AT7="",NA(),AT7)</f>
        <v>294.89999999999998</v>
      </c>
      <c r="AU6" s="36">
        <f t="shared" ref="AU6:BC6" si="6">IF(AU7="",NA(),AU7)</f>
        <v>360.37</v>
      </c>
      <c r="AV6" s="36">
        <f t="shared" si="6"/>
        <v>400.87</v>
      </c>
      <c r="AW6" s="36">
        <f t="shared" si="6"/>
        <v>324.77</v>
      </c>
      <c r="AX6" s="36">
        <f t="shared" si="6"/>
        <v>343.7</v>
      </c>
      <c r="AY6" s="36">
        <f t="shared" si="6"/>
        <v>406.37</v>
      </c>
      <c r="AZ6" s="36">
        <f t="shared" si="6"/>
        <v>398.29</v>
      </c>
      <c r="BA6" s="36">
        <f t="shared" si="6"/>
        <v>388.67</v>
      </c>
      <c r="BB6" s="36">
        <f t="shared" si="6"/>
        <v>355.27</v>
      </c>
      <c r="BC6" s="36">
        <f t="shared" si="6"/>
        <v>359.7</v>
      </c>
      <c r="BD6" s="35" t="str">
        <f>IF(BD7="","",IF(BD7="-","【-】","【"&amp;SUBSTITUTE(TEXT(BD7,"#,##0.00"),"-","△")&amp;"】"))</f>
        <v>【261.93】</v>
      </c>
      <c r="BE6" s="36">
        <f>IF(BE7="",NA(),BE7)</f>
        <v>523.67999999999995</v>
      </c>
      <c r="BF6" s="36">
        <f t="shared" ref="BF6:BN6" si="7">IF(BF7="",NA(),BF7)</f>
        <v>527.23</v>
      </c>
      <c r="BG6" s="36">
        <f t="shared" si="7"/>
        <v>523.45000000000005</v>
      </c>
      <c r="BH6" s="36">
        <f t="shared" si="7"/>
        <v>503.65</v>
      </c>
      <c r="BI6" s="36">
        <f t="shared" si="7"/>
        <v>505.66</v>
      </c>
      <c r="BJ6" s="36">
        <f t="shared" si="7"/>
        <v>442.54</v>
      </c>
      <c r="BK6" s="36">
        <f t="shared" si="7"/>
        <v>431</v>
      </c>
      <c r="BL6" s="36">
        <f t="shared" si="7"/>
        <v>422.5</v>
      </c>
      <c r="BM6" s="36">
        <f t="shared" si="7"/>
        <v>458.27</v>
      </c>
      <c r="BN6" s="36">
        <f t="shared" si="7"/>
        <v>447.01</v>
      </c>
      <c r="BO6" s="35" t="str">
        <f>IF(BO7="","",IF(BO7="-","【-】","【"&amp;SUBSTITUTE(TEXT(BO7,"#,##0.00"),"-","△")&amp;"】"))</f>
        <v>【270.46】</v>
      </c>
      <c r="BP6" s="36">
        <f>IF(BP7="",NA(),BP7)</f>
        <v>104.37</v>
      </c>
      <c r="BQ6" s="36">
        <f t="shared" ref="BQ6:BY6" si="8">IF(BQ7="",NA(),BQ7)</f>
        <v>104.13</v>
      </c>
      <c r="BR6" s="36">
        <f t="shared" si="8"/>
        <v>99.35</v>
      </c>
      <c r="BS6" s="36">
        <f t="shared" si="8"/>
        <v>105.94</v>
      </c>
      <c r="BT6" s="36">
        <f t="shared" si="8"/>
        <v>111.85</v>
      </c>
      <c r="BU6" s="36">
        <f t="shared" si="8"/>
        <v>98.6</v>
      </c>
      <c r="BV6" s="36">
        <f t="shared" si="8"/>
        <v>100.82</v>
      </c>
      <c r="BW6" s="36">
        <f t="shared" si="8"/>
        <v>101.64</v>
      </c>
      <c r="BX6" s="36">
        <f t="shared" si="8"/>
        <v>96.77</v>
      </c>
      <c r="BY6" s="36">
        <f t="shared" si="8"/>
        <v>95.81</v>
      </c>
      <c r="BZ6" s="35" t="str">
        <f>IF(BZ7="","",IF(BZ7="-","【-】","【"&amp;SUBSTITUTE(TEXT(BZ7,"#,##0.00"),"-","△")&amp;"】"))</f>
        <v>【103.91】</v>
      </c>
      <c r="CA6" s="36">
        <f>IF(CA7="",NA(),CA7)</f>
        <v>214.1</v>
      </c>
      <c r="CB6" s="36">
        <f t="shared" ref="CB6:CJ6" si="9">IF(CB7="",NA(),CB7)</f>
        <v>214.81</v>
      </c>
      <c r="CC6" s="36">
        <f t="shared" si="9"/>
        <v>225.1</v>
      </c>
      <c r="CD6" s="36">
        <f t="shared" si="9"/>
        <v>210.67</v>
      </c>
      <c r="CE6" s="36">
        <f t="shared" si="9"/>
        <v>200.32</v>
      </c>
      <c r="CF6" s="36">
        <f t="shared" si="9"/>
        <v>181.67</v>
      </c>
      <c r="CG6" s="36">
        <f t="shared" si="9"/>
        <v>179.55</v>
      </c>
      <c r="CH6" s="36">
        <f t="shared" si="9"/>
        <v>179.16</v>
      </c>
      <c r="CI6" s="36">
        <f t="shared" si="9"/>
        <v>187.18</v>
      </c>
      <c r="CJ6" s="36">
        <f t="shared" si="9"/>
        <v>189.58</v>
      </c>
      <c r="CK6" s="35" t="str">
        <f>IF(CK7="","",IF(CK7="-","【-】","【"&amp;SUBSTITUTE(TEXT(CK7,"#,##0.00"),"-","△")&amp;"】"))</f>
        <v>【167.11】</v>
      </c>
      <c r="CL6" s="36">
        <f>IF(CL7="",NA(),CL7)</f>
        <v>69.25</v>
      </c>
      <c r="CM6" s="36">
        <f t="shared" ref="CM6:CU6" si="10">IF(CM7="",NA(),CM7)</f>
        <v>68.38</v>
      </c>
      <c r="CN6" s="36">
        <f t="shared" si="10"/>
        <v>68.89</v>
      </c>
      <c r="CO6" s="36">
        <f t="shared" si="10"/>
        <v>71.5</v>
      </c>
      <c r="CP6" s="36">
        <f t="shared" si="10"/>
        <v>69.97</v>
      </c>
      <c r="CQ6" s="36">
        <f t="shared" si="10"/>
        <v>53.61</v>
      </c>
      <c r="CR6" s="36">
        <f t="shared" si="10"/>
        <v>53.52</v>
      </c>
      <c r="CS6" s="36">
        <f t="shared" si="10"/>
        <v>54.24</v>
      </c>
      <c r="CT6" s="36">
        <f t="shared" si="10"/>
        <v>55.88</v>
      </c>
      <c r="CU6" s="36">
        <f t="shared" si="10"/>
        <v>55.22</v>
      </c>
      <c r="CV6" s="35" t="str">
        <f>IF(CV7="","",IF(CV7="-","【-】","【"&amp;SUBSTITUTE(TEXT(CV7,"#,##0.00"),"-","△")&amp;"】"))</f>
        <v>【60.27】</v>
      </c>
      <c r="CW6" s="36">
        <f>IF(CW7="",NA(),CW7)</f>
        <v>90.6</v>
      </c>
      <c r="CX6" s="36">
        <f t="shared" ref="CX6:DF6" si="11">IF(CX7="",NA(),CX7)</f>
        <v>90.55</v>
      </c>
      <c r="CY6" s="36">
        <f t="shared" si="11"/>
        <v>89.85</v>
      </c>
      <c r="CZ6" s="36">
        <f t="shared" si="11"/>
        <v>89.79</v>
      </c>
      <c r="DA6" s="36">
        <f t="shared" si="11"/>
        <v>88.82</v>
      </c>
      <c r="DB6" s="36">
        <f t="shared" si="11"/>
        <v>81.31</v>
      </c>
      <c r="DC6" s="36">
        <f t="shared" si="11"/>
        <v>81.459999999999994</v>
      </c>
      <c r="DD6" s="36">
        <f t="shared" si="11"/>
        <v>81.680000000000007</v>
      </c>
      <c r="DE6" s="36">
        <f t="shared" si="11"/>
        <v>80.989999999999995</v>
      </c>
      <c r="DF6" s="36">
        <f t="shared" si="11"/>
        <v>80.930000000000007</v>
      </c>
      <c r="DG6" s="35" t="str">
        <f>IF(DG7="","",IF(DG7="-","【-】","【"&amp;SUBSTITUTE(TEXT(DG7,"#,##0.00"),"-","△")&amp;"】"))</f>
        <v>【89.92】</v>
      </c>
      <c r="DH6" s="36">
        <f>IF(DH7="",NA(),DH7)</f>
        <v>44.24</v>
      </c>
      <c r="DI6" s="36">
        <f t="shared" ref="DI6:DQ6" si="12">IF(DI7="",NA(),DI7)</f>
        <v>45.86</v>
      </c>
      <c r="DJ6" s="36">
        <f t="shared" si="12"/>
        <v>47.42</v>
      </c>
      <c r="DK6" s="36">
        <f t="shared" si="12"/>
        <v>48.83</v>
      </c>
      <c r="DL6" s="36">
        <f t="shared" si="12"/>
        <v>50.16</v>
      </c>
      <c r="DM6" s="36">
        <f t="shared" si="12"/>
        <v>46.67</v>
      </c>
      <c r="DN6" s="36">
        <f t="shared" si="12"/>
        <v>47.7</v>
      </c>
      <c r="DO6" s="36">
        <f t="shared" si="12"/>
        <v>48.14</v>
      </c>
      <c r="DP6" s="36">
        <f t="shared" si="12"/>
        <v>46.61</v>
      </c>
      <c r="DQ6" s="36">
        <f t="shared" si="12"/>
        <v>47.97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45.96</v>
      </c>
      <c r="DW6" s="36">
        <f t="shared" si="13"/>
        <v>44.63</v>
      </c>
      <c r="DX6" s="36">
        <f t="shared" si="13"/>
        <v>10.029999999999999</v>
      </c>
      <c r="DY6" s="36">
        <f t="shared" si="13"/>
        <v>7.26</v>
      </c>
      <c r="DZ6" s="36">
        <f t="shared" si="13"/>
        <v>11.13</v>
      </c>
      <c r="EA6" s="36">
        <f t="shared" si="13"/>
        <v>10.84</v>
      </c>
      <c r="EB6" s="36">
        <f t="shared" si="13"/>
        <v>15.33</v>
      </c>
      <c r="EC6" s="35" t="str">
        <f>IF(EC7="","",IF(EC7="-","【-】","【"&amp;SUBSTITUTE(TEXT(EC7,"#,##0.00"),"-","△")&amp;"】"))</f>
        <v>【17.80】</v>
      </c>
      <c r="ED6" s="36">
        <f>IF(ED7="",NA(),ED7)</f>
        <v>1.59</v>
      </c>
      <c r="EE6" s="36">
        <f t="shared" ref="EE6:EM6" si="14">IF(EE7="",NA(),EE7)</f>
        <v>1.49</v>
      </c>
      <c r="EF6" s="36">
        <f t="shared" si="14"/>
        <v>1.25</v>
      </c>
      <c r="EG6" s="36">
        <f t="shared" si="14"/>
        <v>1.33</v>
      </c>
      <c r="EH6" s="36">
        <f t="shared" si="14"/>
        <v>1.41</v>
      </c>
      <c r="EI6" s="36">
        <f t="shared" si="14"/>
        <v>0.68</v>
      </c>
      <c r="EJ6" s="36">
        <f t="shared" si="14"/>
        <v>1.65</v>
      </c>
      <c r="EK6" s="36">
        <f t="shared" si="14"/>
        <v>0.47</v>
      </c>
      <c r="EL6" s="36">
        <f t="shared" si="14"/>
        <v>0.39</v>
      </c>
      <c r="EM6" s="36">
        <f t="shared" si="14"/>
        <v>0.43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23841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42.6</v>
      </c>
      <c r="P7" s="39">
        <v>97.05</v>
      </c>
      <c r="Q7" s="39">
        <v>4492</v>
      </c>
      <c r="R7" s="39">
        <v>12984</v>
      </c>
      <c r="S7" s="39">
        <v>46.43</v>
      </c>
      <c r="T7" s="39">
        <v>279.64999999999998</v>
      </c>
      <c r="U7" s="39">
        <v>12490</v>
      </c>
      <c r="V7" s="39">
        <v>46.4</v>
      </c>
      <c r="W7" s="39">
        <v>269.18</v>
      </c>
      <c r="X7" s="39">
        <v>105.38</v>
      </c>
      <c r="Y7" s="39">
        <v>104.68</v>
      </c>
      <c r="Z7" s="39">
        <v>99.95</v>
      </c>
      <c r="AA7" s="39">
        <v>106.38</v>
      </c>
      <c r="AB7" s="39">
        <v>111.79</v>
      </c>
      <c r="AC7" s="39">
        <v>109.49</v>
      </c>
      <c r="AD7" s="39">
        <v>111.06</v>
      </c>
      <c r="AE7" s="39">
        <v>111.34</v>
      </c>
      <c r="AF7" s="39">
        <v>110.02</v>
      </c>
      <c r="AG7" s="39">
        <v>108.76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9.49</v>
      </c>
      <c r="AO7" s="39">
        <v>9.35</v>
      </c>
      <c r="AP7" s="39">
        <v>10.130000000000001</v>
      </c>
      <c r="AQ7" s="39">
        <v>7.31</v>
      </c>
      <c r="AR7" s="39">
        <v>7.48</v>
      </c>
      <c r="AS7" s="39">
        <v>1.05</v>
      </c>
      <c r="AT7" s="39">
        <v>294.89999999999998</v>
      </c>
      <c r="AU7" s="39">
        <v>360.37</v>
      </c>
      <c r="AV7" s="39">
        <v>400.87</v>
      </c>
      <c r="AW7" s="39">
        <v>324.77</v>
      </c>
      <c r="AX7" s="39">
        <v>343.7</v>
      </c>
      <c r="AY7" s="39">
        <v>406.37</v>
      </c>
      <c r="AZ7" s="39">
        <v>398.29</v>
      </c>
      <c r="BA7" s="39">
        <v>388.67</v>
      </c>
      <c r="BB7" s="39">
        <v>355.27</v>
      </c>
      <c r="BC7" s="39">
        <v>359.7</v>
      </c>
      <c r="BD7" s="39">
        <v>261.93</v>
      </c>
      <c r="BE7" s="39">
        <v>523.67999999999995</v>
      </c>
      <c r="BF7" s="39">
        <v>527.23</v>
      </c>
      <c r="BG7" s="39">
        <v>523.45000000000005</v>
      </c>
      <c r="BH7" s="39">
        <v>503.65</v>
      </c>
      <c r="BI7" s="39">
        <v>505.66</v>
      </c>
      <c r="BJ7" s="39">
        <v>442.54</v>
      </c>
      <c r="BK7" s="39">
        <v>431</v>
      </c>
      <c r="BL7" s="39">
        <v>422.5</v>
      </c>
      <c r="BM7" s="39">
        <v>458.27</v>
      </c>
      <c r="BN7" s="39">
        <v>447.01</v>
      </c>
      <c r="BO7" s="39">
        <v>270.45999999999998</v>
      </c>
      <c r="BP7" s="39">
        <v>104.37</v>
      </c>
      <c r="BQ7" s="39">
        <v>104.13</v>
      </c>
      <c r="BR7" s="39">
        <v>99.35</v>
      </c>
      <c r="BS7" s="39">
        <v>105.94</v>
      </c>
      <c r="BT7" s="39">
        <v>111.85</v>
      </c>
      <c r="BU7" s="39">
        <v>98.6</v>
      </c>
      <c r="BV7" s="39">
        <v>100.82</v>
      </c>
      <c r="BW7" s="39">
        <v>101.64</v>
      </c>
      <c r="BX7" s="39">
        <v>96.77</v>
      </c>
      <c r="BY7" s="39">
        <v>95.81</v>
      </c>
      <c r="BZ7" s="39">
        <v>103.91</v>
      </c>
      <c r="CA7" s="39">
        <v>214.1</v>
      </c>
      <c r="CB7" s="39">
        <v>214.81</v>
      </c>
      <c r="CC7" s="39">
        <v>225.1</v>
      </c>
      <c r="CD7" s="39">
        <v>210.67</v>
      </c>
      <c r="CE7" s="39">
        <v>200.32</v>
      </c>
      <c r="CF7" s="39">
        <v>181.67</v>
      </c>
      <c r="CG7" s="39">
        <v>179.55</v>
      </c>
      <c r="CH7" s="39">
        <v>179.16</v>
      </c>
      <c r="CI7" s="39">
        <v>187.18</v>
      </c>
      <c r="CJ7" s="39">
        <v>189.58</v>
      </c>
      <c r="CK7" s="39">
        <v>167.11</v>
      </c>
      <c r="CL7" s="39">
        <v>69.25</v>
      </c>
      <c r="CM7" s="39">
        <v>68.38</v>
      </c>
      <c r="CN7" s="39">
        <v>68.89</v>
      </c>
      <c r="CO7" s="39">
        <v>71.5</v>
      </c>
      <c r="CP7" s="39">
        <v>69.97</v>
      </c>
      <c r="CQ7" s="39">
        <v>53.61</v>
      </c>
      <c r="CR7" s="39">
        <v>53.52</v>
      </c>
      <c r="CS7" s="39">
        <v>54.24</v>
      </c>
      <c r="CT7" s="39">
        <v>55.88</v>
      </c>
      <c r="CU7" s="39">
        <v>55.22</v>
      </c>
      <c r="CV7" s="39">
        <v>60.27</v>
      </c>
      <c r="CW7" s="39">
        <v>90.6</v>
      </c>
      <c r="CX7" s="39">
        <v>90.55</v>
      </c>
      <c r="CY7" s="39">
        <v>89.85</v>
      </c>
      <c r="CZ7" s="39">
        <v>89.79</v>
      </c>
      <c r="DA7" s="39">
        <v>88.82</v>
      </c>
      <c r="DB7" s="39">
        <v>81.31</v>
      </c>
      <c r="DC7" s="39">
        <v>81.459999999999994</v>
      </c>
      <c r="DD7" s="39">
        <v>81.680000000000007</v>
      </c>
      <c r="DE7" s="39">
        <v>80.989999999999995</v>
      </c>
      <c r="DF7" s="39">
        <v>80.930000000000007</v>
      </c>
      <c r="DG7" s="39">
        <v>89.92</v>
      </c>
      <c r="DH7" s="39">
        <v>44.24</v>
      </c>
      <c r="DI7" s="39">
        <v>45.86</v>
      </c>
      <c r="DJ7" s="39">
        <v>47.42</v>
      </c>
      <c r="DK7" s="39">
        <v>48.83</v>
      </c>
      <c r="DL7" s="39">
        <v>50.16</v>
      </c>
      <c r="DM7" s="39">
        <v>46.67</v>
      </c>
      <c r="DN7" s="39">
        <v>47.7</v>
      </c>
      <c r="DO7" s="39">
        <v>48.14</v>
      </c>
      <c r="DP7" s="39">
        <v>46.61</v>
      </c>
      <c r="DQ7" s="39">
        <v>47.97</v>
      </c>
      <c r="DR7" s="39">
        <v>48.85</v>
      </c>
      <c r="DS7" s="39">
        <v>0</v>
      </c>
      <c r="DT7" s="39">
        <v>0</v>
      </c>
      <c r="DU7" s="39">
        <v>0</v>
      </c>
      <c r="DV7" s="39">
        <v>45.96</v>
      </c>
      <c r="DW7" s="39">
        <v>44.63</v>
      </c>
      <c r="DX7" s="39">
        <v>10.029999999999999</v>
      </c>
      <c r="DY7" s="39">
        <v>7.26</v>
      </c>
      <c r="DZ7" s="39">
        <v>11.13</v>
      </c>
      <c r="EA7" s="39">
        <v>10.84</v>
      </c>
      <c r="EB7" s="39">
        <v>15.33</v>
      </c>
      <c r="EC7" s="39">
        <v>17.8</v>
      </c>
      <c r="ED7" s="39">
        <v>1.59</v>
      </c>
      <c r="EE7" s="39">
        <v>1.49</v>
      </c>
      <c r="EF7" s="39">
        <v>1.25</v>
      </c>
      <c r="EG7" s="39">
        <v>1.33</v>
      </c>
      <c r="EH7" s="39">
        <v>1.41</v>
      </c>
      <c r="EI7" s="39">
        <v>0.68</v>
      </c>
      <c r="EJ7" s="39">
        <v>1.65</v>
      </c>
      <c r="EK7" s="39">
        <v>0.47</v>
      </c>
      <c r="EL7" s="39">
        <v>0.39</v>
      </c>
      <c r="EM7" s="39">
        <v>0.43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user</cp:lastModifiedBy>
  <dcterms:created xsi:type="dcterms:W3CDTF">2019-12-05T04:08:32Z</dcterms:created>
  <dcterms:modified xsi:type="dcterms:W3CDTF">2020-01-15T01:44:44Z</dcterms:modified>
</cp:coreProperties>
</file>