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mc:AlternateContent xmlns:mc="http://schemas.openxmlformats.org/markup-compatibility/2006">
    <mc:Choice Requires="x15">
      <x15ac:absPath xmlns:x15ac="http://schemas.microsoft.com/office/spreadsheetml/2010/11/ac" url="\\owani-skysea\財政課\財政係\30年度財政関係\30_公営企業\310122_□公営企業に係る経営比較分析表（平成29年度決算）の分析等について（照会）\02_回答\"/>
    </mc:Choice>
  </mc:AlternateContent>
  <workbookProtection workbookAlgorithmName="SHA-512" workbookHashValue="pKl5FQnzLXFN/Eo/t8QBpc0AjTpeJCwS56Se0C5/DyGFhJncsrITxe0bY8cyM8vu4qjBQyzUBB/2IQU8WcmbdA==" workbookSaltValue="qbKErLeuuJluPPT2gReYDA==" workbookSpinCount="100000" lockStructure="1"/>
  <bookViews>
    <workbookView xWindow="0" yWindow="0" windowWidth="18255" windowHeight="1000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HM78" i="4"/>
  <c r="FL54" i="4"/>
  <c r="FL32" i="4"/>
  <c r="IZ32" i="4"/>
  <c r="CS78" i="4"/>
  <c r="BX54" i="4"/>
  <c r="BX32" i="4"/>
  <c r="MH78" i="4"/>
  <c r="IZ54" i="4"/>
  <c r="C11" i="5"/>
  <c r="D11" i="5"/>
  <c r="E11" i="5"/>
  <c r="B11" i="5"/>
  <c r="KC78" i="4" l="1"/>
  <c r="HG54" i="4"/>
  <c r="HG32" i="4"/>
  <c r="DS32" i="4"/>
  <c r="FH78" i="4"/>
  <c r="AN78" i="4"/>
  <c r="AE54" i="4"/>
  <c r="AE32" i="4"/>
  <c r="KU54" i="4"/>
  <c r="KU32" i="4"/>
  <c r="DS54" i="4"/>
  <c r="KF54" i="4"/>
  <c r="KF32" i="4"/>
  <c r="JJ78" i="4"/>
  <c r="GR54" i="4"/>
  <c r="EO78" i="4"/>
  <c r="DD54" i="4"/>
  <c r="DD32" i="4"/>
  <c r="U78" i="4"/>
  <c r="P54" i="4"/>
  <c r="P32" i="4"/>
  <c r="GR32" i="4"/>
  <c r="BZ78" i="4"/>
  <c r="BI54" i="4"/>
  <c r="BI32" i="4"/>
  <c r="LY54" i="4"/>
  <c r="LO78" i="4"/>
  <c r="IK54" i="4"/>
  <c r="IK32" i="4"/>
  <c r="GT78" i="4"/>
  <c r="EW54" i="4"/>
  <c r="EW32" i="4"/>
  <c r="LY32" i="4"/>
  <c r="GA78" i="4"/>
  <c r="EH54" i="4"/>
  <c r="EH32" i="4"/>
  <c r="AT54" i="4"/>
  <c r="AT32" i="4"/>
  <c r="LJ54" i="4"/>
  <c r="LJ32" i="4"/>
  <c r="KV78" i="4"/>
  <c r="HV54" i="4"/>
  <c r="HV32" i="4"/>
  <c r="BG78" i="4"/>
</calcChain>
</file>

<file path=xl/sharedStrings.xml><?xml version="1.0" encoding="utf-8"?>
<sst xmlns="http://schemas.openxmlformats.org/spreadsheetml/2006/main" count="288" uniqueCount="150">
  <si>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</si>
  <si>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</si>
  <si>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</si>
  <si>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</si>
  <si>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</si>
  <si>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</si>
  <si>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</si>
  <si>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</si>
  <si>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</si>
  <si>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</si>
  <si>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</si>
  <si>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</si>
  <si>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</si>
  <si>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</si>
  <si>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</si>
  <si>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</si>
  <si>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</si>
  <si>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</si>
  <si>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</si>
  <si>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</si>
  <si>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</si>
  <si>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</si>
  <si>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</si>
  <si>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</si>
  <si>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</si>
  <si>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</si>
  <si>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</si>
  <si>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</si>
  <si>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</si>
  <si>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</si>
  <si>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</si>
  <si>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</si>
  <si>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</si>
  <si>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</si>
  <si>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</si>
  <si>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</si>
  <si>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</si>
  <si>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</si>
  <si>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</si>
  <si>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</si>
  <si>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</si>
  <si>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</si>
  <si>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</si>
  <si>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</si>
  <si>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</si>
  <si>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</si>
  <si>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</si>
  <si>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</si>
  <si>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</si>
  <si>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</si>
  <si>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</si>
  <si>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</si>
  <si>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</si>
  <si>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</si>
  <si>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</si>
  <si>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</si>
  <si>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</si>
  <si>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</si>
  <si>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</si>
  <si>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</si>
  <si>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</si>
  <si>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</si>
  <si>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</si>
  <si>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</si>
  <si>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</si>
  <si>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</si>
  <si>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</si>
  <si>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</si>
  <si>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</si>
  <si>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</si>
  <si>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</si>
  <si>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</si>
  <si>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</si>
  <si>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</si>
  <si>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</si>
  <si>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</si>
  <si>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</si>
  <si>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</si>
  <si>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</si>
  <si>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</si>
  <si>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</si>
  <si>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</si>
  <si>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</si>
  <si>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</si>
  <si>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</si>
  <si>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</si>
  <si>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</si>
  <si>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</si>
  <si>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</si>
  <si>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</si>
  <si>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</si>
  <si>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</si>
  <si>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</si>
  <si>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</si>
  <si>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</si>
  <si>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</si>
  <si>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</si>
  <si>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</si>
  <si>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</si>
  <si>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</si>
  <si>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</si>
  <si>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</si>
  <si>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</si>
  <si>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</si>
  <si>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</si>
  <si>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</si>
  <si>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</si>
  <si>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</si>
  <si>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</si>
  <si>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</si>
  <si>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</si>
  <si>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</si>
  <si>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</si>
  <si>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</si>
  <si>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</si>
  <si>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</si>
  <si>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</si>
  <si>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</si>
  <si>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</si>
  <si>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</si>
  <si>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</si>
  <si>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</si>
  <si>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</si>
  <si>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</si>
  <si>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</si>
  <si>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</si>
  <si>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</si>
  <si>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大鰐町</t>
  </si>
  <si>
    <t>町立大鰐病院</t>
  </si>
  <si>
    <t>当然財務</t>
  </si>
  <si>
    <t>病院事業</t>
  </si>
  <si>
    <t>一般病院</t>
  </si>
  <si>
    <t>50床以上～100床未満</t>
  </si>
  <si>
    <t>非設置</t>
  </si>
  <si>
    <t>直営</t>
  </si>
  <si>
    <t>-</t>
  </si>
  <si>
    <t>ド 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</si>
  <si>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</si>
  <si>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</si>
  <si>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</si>
  <si>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</si>
  <si>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</si>
  <si>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</si>
  <si>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</si>
  <si>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</si>
  <si>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</si>
  <si>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施設、機械備品において老朽化が進んでおり、収支の悪化により、必要最小限の更新、修繕に留め、施設を維持しているため、減価償却率が平均より高く、1床当たりの有形固定資産が平均値を下回っている。
　病院建屋においては、築51年が経過しており、早急な建て替えが必要である。
　</t>
    <rPh sb="4" eb="6">
      <t>キカイ</t>
    </rPh>
    <rPh sb="6" eb="8">
      <t>ビヒン</t>
    </rPh>
    <rPh sb="16" eb="17">
      <t>スス</t>
    </rPh>
    <rPh sb="43" eb="44">
      <t>トド</t>
    </rPh>
    <rPh sb="68" eb="69">
      <t>タカ</t>
    </rPh>
    <rPh sb="72" eb="73">
      <t>ショウ</t>
    </rPh>
    <rPh sb="73" eb="74">
      <t>ア</t>
    </rPh>
    <rPh sb="77" eb="79">
      <t>ユウケイ</t>
    </rPh>
    <rPh sb="79" eb="81">
      <t>コテイ</t>
    </rPh>
    <rPh sb="81" eb="83">
      <t>シサン</t>
    </rPh>
    <rPh sb="84" eb="87">
      <t>ヘイキンチ</t>
    </rPh>
    <rPh sb="88" eb="90">
      <t>シタマワ</t>
    </rPh>
    <rPh sb="97" eb="99">
      <t>ビョウイン</t>
    </rPh>
    <rPh sb="99" eb="101">
      <t>タテヤ</t>
    </rPh>
    <rPh sb="107" eb="108">
      <t>チク</t>
    </rPh>
    <rPh sb="110" eb="111">
      <t>ネン</t>
    </rPh>
    <rPh sb="112" eb="114">
      <t>ケイカ</t>
    </rPh>
    <rPh sb="119" eb="121">
      <t>ソウキュウ</t>
    </rPh>
    <rPh sb="122" eb="123">
      <t>タ</t>
    </rPh>
    <rPh sb="124" eb="125">
      <t>カ</t>
    </rPh>
    <rPh sb="127" eb="129">
      <t>ヒツヨウ</t>
    </rPh>
    <phoneticPr fontId="5"/>
  </si>
  <si>
    <t>　町立大鰐病院は、町内で唯一「一般病床」を有する病院であり、住民にとって必要な救急医療、災害医療、感染対策など、医療・福祉・健康を提供する拠点病院である。
　また、津軽圏域の医療機関と連携し、地域に医療を提供する役割を担っている。</t>
    <rPh sb="96" eb="98">
      <t>チイキ</t>
    </rPh>
    <phoneticPr fontId="5"/>
  </si>
  <si>
    <t>　人口減少により入院、外来患者数が減少していることから、収益の減少が続いているが、経営の健全化を図るため、その規模にあった病床数の削減、費用の効率化が求められる。
　健診や人間ドックなどを積極的に受け入れ、患者数を確保するとともに、職員の退職不補充等による職員数の適正化、費用の見直しを行い、健全化、効率化を図らなければならない。
　また、今後は現状と地域の医療需要を踏まえて、持続可能な規模・機能を検討するとともに、周辺の医療機関との連携を強化し、地域住民によりよい医療を提供するものである。
　</t>
    <rPh sb="61" eb="64">
      <t>ビョウショウスウ</t>
    </rPh>
    <rPh sb="65" eb="67">
      <t>サクゲン</t>
    </rPh>
    <rPh sb="71" eb="74">
      <t>コウリツカ</t>
    </rPh>
    <rPh sb="124" eb="125">
      <t>トウ</t>
    </rPh>
    <rPh sb="154" eb="155">
      <t>ハカ</t>
    </rPh>
    <phoneticPr fontId="5"/>
  </si>
  <si>
    <t>　経常収支においては医業収益、町繰入金の減少により比率が悪化しており、累積欠損金が増加しているため経営状況は非常に厳しい状況である。
　医業収益については、入院患者数の減少に伴い、病床利用率、入院収益が減少し、年度末の外科医の減により手術件数が減少したことから、入院患者1人一日当たりの収益が減少した。
　また、医業収益の減少に伴い、職員給与費の比率は平均値より高い状況である。
　経営の健全化・効率性を高めるため、病床利用率の向上、外来患者の診療単価の向上について、収益の改善を図る必要がある。</t>
    <rPh sb="10" eb="12">
      <t>イギョウ</t>
    </rPh>
    <rPh sb="12" eb="14">
      <t>シュウエキ</t>
    </rPh>
    <rPh sb="20" eb="21">
      <t>ゲン</t>
    </rPh>
    <rPh sb="21" eb="22">
      <t>ショウ</t>
    </rPh>
    <rPh sb="25" eb="27">
      <t>ヒリツ</t>
    </rPh>
    <rPh sb="28" eb="30">
      <t>アッカ</t>
    </rPh>
    <rPh sb="35" eb="37">
      <t>ルイセキ</t>
    </rPh>
    <rPh sb="37" eb="40">
      <t>ケッソンキン</t>
    </rPh>
    <rPh sb="41" eb="43">
      <t>ゾウカ</t>
    </rPh>
    <rPh sb="90" eb="92">
      <t>ビョウショウ</t>
    </rPh>
    <rPh sb="92" eb="95">
      <t>リヨウリツ</t>
    </rPh>
    <rPh sb="101" eb="103">
      <t>ゲンショウ</t>
    </rPh>
    <rPh sb="105" eb="108">
      <t>ネンドマツ</t>
    </rPh>
    <rPh sb="109" eb="112">
      <t>ゲカイ</t>
    </rPh>
    <rPh sb="113" eb="114">
      <t>ゲン</t>
    </rPh>
    <rPh sb="117" eb="119">
      <t>シュジュツ</t>
    </rPh>
    <rPh sb="119" eb="121">
      <t>ケンスウ</t>
    </rPh>
    <rPh sb="122" eb="124">
      <t>ゲンショウ</t>
    </rPh>
    <rPh sb="131" eb="133">
      <t>ニュウイン</t>
    </rPh>
    <rPh sb="133" eb="135">
      <t>カンジャ</t>
    </rPh>
    <rPh sb="136" eb="137">
      <t>ニン</t>
    </rPh>
    <rPh sb="137" eb="139">
      <t>イチニチ</t>
    </rPh>
    <rPh sb="139" eb="140">
      <t>ア</t>
    </rPh>
    <rPh sb="143" eb="145">
      <t>シュウエキ</t>
    </rPh>
    <rPh sb="146" eb="148">
      <t>ゲンショウ</t>
    </rPh>
    <rPh sb="156" eb="158">
      <t>イギョウ</t>
    </rPh>
    <rPh sb="158" eb="160">
      <t>シュウエキ</t>
    </rPh>
    <rPh sb="161" eb="163">
      <t>ゲンショウ</t>
    </rPh>
    <rPh sb="164" eb="165">
      <t>トモナ</t>
    </rPh>
    <rPh sb="173" eb="175">
      <t>ヒリツ</t>
    </rPh>
    <rPh sb="176" eb="179">
      <t>ヘイキンチ</t>
    </rPh>
    <rPh sb="181" eb="182">
      <t>タカ</t>
    </rPh>
    <rPh sb="183" eb="185">
      <t>ジョウキョウ</t>
    </rPh>
    <rPh sb="191" eb="193">
      <t>ケイエイ</t>
    </rPh>
    <rPh sb="194" eb="197">
      <t>ケンゼンカ</t>
    </rPh>
    <rPh sb="198" eb="201">
      <t>コウリツセイ</t>
    </rPh>
    <rPh sb="202" eb="203">
      <t>タカ</t>
    </rPh>
    <rPh sb="208" eb="213">
      <t>ビョウショウリヨウリツ</t>
    </rPh>
    <rPh sb="214" eb="216">
      <t>コウジョウ</t>
    </rPh>
    <rPh sb="217" eb="219">
      <t>ガイライ</t>
    </rPh>
    <rPh sb="219" eb="221">
      <t>カンジャ</t>
    </rPh>
    <rPh sb="222" eb="224">
      <t>シンリョウ</t>
    </rPh>
    <rPh sb="224" eb="226">
      <t>タンカ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</si>
</sst>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62.7</c:v>
                </c:pt>
                <c:pt idx="1">
                  <c:v>55.5</c:v>
                </c:pt>
                <c:pt idx="2">
                  <c:v>45.6</c:v>
                </c:pt>
                <c:pt idx="3">
                  <c:v>40.799999999999997</c:v>
                </c:pt>
                <c:pt idx="4">
                  <c:v>40.1</c:v>
                </c:pt>
              </c:numCache>
            </c:numRef>
          </c:val>
          <c:extLst>
            <c:ext xmlns:c16="http://schemas.microsoft.com/office/drawing/2014/chart" uri="{C3380CC4-5D6E-409C-BE32-E72D297353CC}">
              <c16:uniqueId val="{00000000-062D-4D05-A4AE-A4A3B6F8198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062D-4D05-A4AE-A4A3B6F81980}"/>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5813</c:v>
                </c:pt>
                <c:pt idx="1">
                  <c:v>6002</c:v>
                </c:pt>
                <c:pt idx="2">
                  <c:v>6064</c:v>
                </c:pt>
                <c:pt idx="3">
                  <c:v>5894</c:v>
                </c:pt>
                <c:pt idx="4">
                  <c:v>5889</c:v>
                </c:pt>
              </c:numCache>
            </c:numRef>
          </c:val>
          <c:extLst>
            <c:ext xmlns:c16="http://schemas.microsoft.com/office/drawing/2014/chart" uri="{C3380CC4-5D6E-409C-BE32-E72D297353CC}">
              <c16:uniqueId val="{00000000-24DB-437A-8761-B2A99242D7C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24DB-437A-8761-B2A99242D7CD}"/>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26462</c:v>
                </c:pt>
                <c:pt idx="1">
                  <c:v>27411</c:v>
                </c:pt>
                <c:pt idx="2">
                  <c:v>27299</c:v>
                </c:pt>
                <c:pt idx="3">
                  <c:v>26702</c:v>
                </c:pt>
                <c:pt idx="4">
                  <c:v>24485</c:v>
                </c:pt>
              </c:numCache>
            </c:numRef>
          </c:val>
          <c:extLst>
            <c:ext xmlns:c16="http://schemas.microsoft.com/office/drawing/2014/chart" uri="{C3380CC4-5D6E-409C-BE32-E72D297353CC}">
              <c16:uniqueId val="{00000000-5B47-493E-A4B0-9C2D874D150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5B47-493E-A4B0-9C2D874D150B}"/>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163.6</c:v>
                </c:pt>
                <c:pt idx="1">
                  <c:v>217.4</c:v>
                </c:pt>
                <c:pt idx="2">
                  <c:v>233.2</c:v>
                </c:pt>
                <c:pt idx="3">
                  <c:v>250</c:v>
                </c:pt>
                <c:pt idx="4">
                  <c:v>282.5</c:v>
                </c:pt>
              </c:numCache>
            </c:numRef>
          </c:val>
          <c:extLst>
            <c:ext xmlns:c16="http://schemas.microsoft.com/office/drawing/2014/chart" uri="{C3380CC4-5D6E-409C-BE32-E72D297353CC}">
              <c16:uniqueId val="{00000000-158D-428E-9F98-B41E9E10003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158D-428E-9F98-B41E9E10003D}"/>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77.599999999999994</c:v>
                </c:pt>
                <c:pt idx="1">
                  <c:v>70.5</c:v>
                </c:pt>
                <c:pt idx="2">
                  <c:v>67.099999999999994</c:v>
                </c:pt>
                <c:pt idx="3">
                  <c:v>64.099999999999994</c:v>
                </c:pt>
                <c:pt idx="4">
                  <c:v>58.2</c:v>
                </c:pt>
              </c:numCache>
            </c:numRef>
          </c:val>
          <c:extLst>
            <c:ext xmlns:c16="http://schemas.microsoft.com/office/drawing/2014/chart" uri="{C3380CC4-5D6E-409C-BE32-E72D297353CC}">
              <c16:uniqueId val="{00000000-B7BC-4C6B-A822-66B70821C9E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B7BC-4C6B-A822-66B70821C9E7}"/>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99.6</c:v>
                </c:pt>
                <c:pt idx="1">
                  <c:v>94.1</c:v>
                </c:pt>
                <c:pt idx="2">
                  <c:v>102</c:v>
                </c:pt>
                <c:pt idx="3">
                  <c:v>102</c:v>
                </c:pt>
                <c:pt idx="4">
                  <c:v>89</c:v>
                </c:pt>
              </c:numCache>
            </c:numRef>
          </c:val>
          <c:extLst>
            <c:ext xmlns:c16="http://schemas.microsoft.com/office/drawing/2014/chart" uri="{C3380CC4-5D6E-409C-BE32-E72D297353CC}">
              <c16:uniqueId val="{00000000-D39D-42F0-8838-D8EB994C942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D39D-42F0-8838-D8EB994C9420}"/>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78.3</c:v>
                </c:pt>
                <c:pt idx="1">
                  <c:v>77.400000000000006</c:v>
                </c:pt>
                <c:pt idx="2">
                  <c:v>78.7</c:v>
                </c:pt>
                <c:pt idx="3">
                  <c:v>82</c:v>
                </c:pt>
                <c:pt idx="4">
                  <c:v>85.2</c:v>
                </c:pt>
              </c:numCache>
            </c:numRef>
          </c:val>
          <c:extLst>
            <c:ext xmlns:c16="http://schemas.microsoft.com/office/drawing/2014/chart" uri="{C3380CC4-5D6E-409C-BE32-E72D297353CC}">
              <c16:uniqueId val="{00000000-083A-4BD8-BE54-488B25172D0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083A-4BD8-BE54-488B25172D03}"/>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68.400000000000006</c:v>
                </c:pt>
                <c:pt idx="1">
                  <c:v>63.9</c:v>
                </c:pt>
                <c:pt idx="2">
                  <c:v>68.5</c:v>
                </c:pt>
                <c:pt idx="3">
                  <c:v>74.900000000000006</c:v>
                </c:pt>
                <c:pt idx="4">
                  <c:v>80.5</c:v>
                </c:pt>
              </c:numCache>
            </c:numRef>
          </c:val>
          <c:extLst>
            <c:ext xmlns:c16="http://schemas.microsoft.com/office/drawing/2014/chart" uri="{C3380CC4-5D6E-409C-BE32-E72D297353CC}">
              <c16:uniqueId val="{00000000-DBC1-47A9-B72D-369360CD6E1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DBC1-47A9-B72D-369360CD6E16}"/>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18630567</c:v>
                </c:pt>
                <c:pt idx="1">
                  <c:v>19395750</c:v>
                </c:pt>
                <c:pt idx="2">
                  <c:v>19920567</c:v>
                </c:pt>
                <c:pt idx="3">
                  <c:v>19944400</c:v>
                </c:pt>
                <c:pt idx="4">
                  <c:v>19834500</c:v>
                </c:pt>
              </c:numCache>
            </c:numRef>
          </c:val>
          <c:extLst>
            <c:ext xmlns:c16="http://schemas.microsoft.com/office/drawing/2014/chart" uri="{C3380CC4-5D6E-409C-BE32-E72D297353CC}">
              <c16:uniqueId val="{00000000-5D62-4701-895F-B12A32E2243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5D62-4701-895F-B12A32E22438}"/>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c:v>
                </c:pt>
                <c:pt idx="1">
                  <c:v>21.3</c:v>
                </c:pt>
                <c:pt idx="2">
                  <c:v>22.4</c:v>
                </c:pt>
                <c:pt idx="3">
                  <c:v>19.600000000000001</c:v>
                </c:pt>
                <c:pt idx="4">
                  <c:v>18.8</c:v>
                </c:pt>
              </c:numCache>
            </c:numRef>
          </c:val>
          <c:extLst>
            <c:ext xmlns:c16="http://schemas.microsoft.com/office/drawing/2014/chart" uri="{C3380CC4-5D6E-409C-BE32-E72D297353CC}">
              <c16:uniqueId val="{00000000-F80F-4561-AFE4-7B8D21DC218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F80F-4561-AFE4-7B8D21DC2189}"/>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70.5</c:v>
                </c:pt>
                <c:pt idx="1">
                  <c:v>79.3</c:v>
                </c:pt>
                <c:pt idx="2">
                  <c:v>82.5</c:v>
                </c:pt>
                <c:pt idx="3">
                  <c:v>88.3</c:v>
                </c:pt>
                <c:pt idx="4">
                  <c:v>96.6</c:v>
                </c:pt>
              </c:numCache>
            </c:numRef>
          </c:val>
          <c:extLst>
            <c:ext xmlns:c16="http://schemas.microsoft.com/office/drawing/2014/chart" uri="{C3380CC4-5D6E-409C-BE32-E72D297353CC}">
              <c16:uniqueId val="{00000000-AFD0-46BF-9AEC-96A59B547D0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AFD0-46BF-9AEC-96A59B547D08}"/>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B1" zoomScale="55" zoomScaleNormal="55" zoomScaleSheetLayoutView="70" workbookViewId="0">
      <selection activeCell="MH60" sqref="MH60"/>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青森県大鰐町　町立大鰐病院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50床以上～100床未満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60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6</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60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9824</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5118</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１５：１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32</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32</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147</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149</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99.6</v>
      </c>
      <c r="Q33" s="100"/>
      <c r="R33" s="100"/>
      <c r="S33" s="100"/>
      <c r="T33" s="100"/>
      <c r="U33" s="100"/>
      <c r="V33" s="100"/>
      <c r="W33" s="100"/>
      <c r="X33" s="100"/>
      <c r="Y33" s="100"/>
      <c r="Z33" s="100"/>
      <c r="AA33" s="100"/>
      <c r="AB33" s="100"/>
      <c r="AC33" s="100"/>
      <c r="AD33" s="101"/>
      <c r="AE33" s="99">
        <f>データ!AI7</f>
        <v>94.1</v>
      </c>
      <c r="AF33" s="100"/>
      <c r="AG33" s="100"/>
      <c r="AH33" s="100"/>
      <c r="AI33" s="100"/>
      <c r="AJ33" s="100"/>
      <c r="AK33" s="100"/>
      <c r="AL33" s="100"/>
      <c r="AM33" s="100"/>
      <c r="AN33" s="100"/>
      <c r="AO33" s="100"/>
      <c r="AP33" s="100"/>
      <c r="AQ33" s="100"/>
      <c r="AR33" s="100"/>
      <c r="AS33" s="101"/>
      <c r="AT33" s="99">
        <f>データ!AJ7</f>
        <v>102</v>
      </c>
      <c r="AU33" s="100"/>
      <c r="AV33" s="100"/>
      <c r="AW33" s="100"/>
      <c r="AX33" s="100"/>
      <c r="AY33" s="100"/>
      <c r="AZ33" s="100"/>
      <c r="BA33" s="100"/>
      <c r="BB33" s="100"/>
      <c r="BC33" s="100"/>
      <c r="BD33" s="100"/>
      <c r="BE33" s="100"/>
      <c r="BF33" s="100"/>
      <c r="BG33" s="100"/>
      <c r="BH33" s="101"/>
      <c r="BI33" s="99">
        <f>データ!AK7</f>
        <v>102</v>
      </c>
      <c r="BJ33" s="100"/>
      <c r="BK33" s="100"/>
      <c r="BL33" s="100"/>
      <c r="BM33" s="100"/>
      <c r="BN33" s="100"/>
      <c r="BO33" s="100"/>
      <c r="BP33" s="100"/>
      <c r="BQ33" s="100"/>
      <c r="BR33" s="100"/>
      <c r="BS33" s="100"/>
      <c r="BT33" s="100"/>
      <c r="BU33" s="100"/>
      <c r="BV33" s="100"/>
      <c r="BW33" s="101"/>
      <c r="BX33" s="99">
        <f>データ!AL7</f>
        <v>89</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77.599999999999994</v>
      </c>
      <c r="DE33" s="100"/>
      <c r="DF33" s="100"/>
      <c r="DG33" s="100"/>
      <c r="DH33" s="100"/>
      <c r="DI33" s="100"/>
      <c r="DJ33" s="100"/>
      <c r="DK33" s="100"/>
      <c r="DL33" s="100"/>
      <c r="DM33" s="100"/>
      <c r="DN33" s="100"/>
      <c r="DO33" s="100"/>
      <c r="DP33" s="100"/>
      <c r="DQ33" s="100"/>
      <c r="DR33" s="101"/>
      <c r="DS33" s="99">
        <f>データ!AT7</f>
        <v>70.5</v>
      </c>
      <c r="DT33" s="100"/>
      <c r="DU33" s="100"/>
      <c r="DV33" s="100"/>
      <c r="DW33" s="100"/>
      <c r="DX33" s="100"/>
      <c r="DY33" s="100"/>
      <c r="DZ33" s="100"/>
      <c r="EA33" s="100"/>
      <c r="EB33" s="100"/>
      <c r="EC33" s="100"/>
      <c r="ED33" s="100"/>
      <c r="EE33" s="100"/>
      <c r="EF33" s="100"/>
      <c r="EG33" s="101"/>
      <c r="EH33" s="99">
        <f>データ!AU7</f>
        <v>67.099999999999994</v>
      </c>
      <c r="EI33" s="100"/>
      <c r="EJ33" s="100"/>
      <c r="EK33" s="100"/>
      <c r="EL33" s="100"/>
      <c r="EM33" s="100"/>
      <c r="EN33" s="100"/>
      <c r="EO33" s="100"/>
      <c r="EP33" s="100"/>
      <c r="EQ33" s="100"/>
      <c r="ER33" s="100"/>
      <c r="ES33" s="100"/>
      <c r="ET33" s="100"/>
      <c r="EU33" s="100"/>
      <c r="EV33" s="101"/>
      <c r="EW33" s="99">
        <f>データ!AV7</f>
        <v>64.099999999999994</v>
      </c>
      <c r="EX33" s="100"/>
      <c r="EY33" s="100"/>
      <c r="EZ33" s="100"/>
      <c r="FA33" s="100"/>
      <c r="FB33" s="100"/>
      <c r="FC33" s="100"/>
      <c r="FD33" s="100"/>
      <c r="FE33" s="100"/>
      <c r="FF33" s="100"/>
      <c r="FG33" s="100"/>
      <c r="FH33" s="100"/>
      <c r="FI33" s="100"/>
      <c r="FJ33" s="100"/>
      <c r="FK33" s="101"/>
      <c r="FL33" s="99">
        <f>データ!AW7</f>
        <v>58.2</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163.6</v>
      </c>
      <c r="GS33" s="100"/>
      <c r="GT33" s="100"/>
      <c r="GU33" s="100"/>
      <c r="GV33" s="100"/>
      <c r="GW33" s="100"/>
      <c r="GX33" s="100"/>
      <c r="GY33" s="100"/>
      <c r="GZ33" s="100"/>
      <c r="HA33" s="100"/>
      <c r="HB33" s="100"/>
      <c r="HC33" s="100"/>
      <c r="HD33" s="100"/>
      <c r="HE33" s="100"/>
      <c r="HF33" s="101"/>
      <c r="HG33" s="99">
        <f>データ!BE7</f>
        <v>217.4</v>
      </c>
      <c r="HH33" s="100"/>
      <c r="HI33" s="100"/>
      <c r="HJ33" s="100"/>
      <c r="HK33" s="100"/>
      <c r="HL33" s="100"/>
      <c r="HM33" s="100"/>
      <c r="HN33" s="100"/>
      <c r="HO33" s="100"/>
      <c r="HP33" s="100"/>
      <c r="HQ33" s="100"/>
      <c r="HR33" s="100"/>
      <c r="HS33" s="100"/>
      <c r="HT33" s="100"/>
      <c r="HU33" s="101"/>
      <c r="HV33" s="99">
        <f>データ!BF7</f>
        <v>233.2</v>
      </c>
      <c r="HW33" s="100"/>
      <c r="HX33" s="100"/>
      <c r="HY33" s="100"/>
      <c r="HZ33" s="100"/>
      <c r="IA33" s="100"/>
      <c r="IB33" s="100"/>
      <c r="IC33" s="100"/>
      <c r="ID33" s="100"/>
      <c r="IE33" s="100"/>
      <c r="IF33" s="100"/>
      <c r="IG33" s="100"/>
      <c r="IH33" s="100"/>
      <c r="II33" s="100"/>
      <c r="IJ33" s="101"/>
      <c r="IK33" s="99">
        <f>データ!BG7</f>
        <v>250</v>
      </c>
      <c r="IL33" s="100"/>
      <c r="IM33" s="100"/>
      <c r="IN33" s="100"/>
      <c r="IO33" s="100"/>
      <c r="IP33" s="100"/>
      <c r="IQ33" s="100"/>
      <c r="IR33" s="100"/>
      <c r="IS33" s="100"/>
      <c r="IT33" s="100"/>
      <c r="IU33" s="100"/>
      <c r="IV33" s="100"/>
      <c r="IW33" s="100"/>
      <c r="IX33" s="100"/>
      <c r="IY33" s="101"/>
      <c r="IZ33" s="99">
        <f>データ!BH7</f>
        <v>282.5</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62.7</v>
      </c>
      <c r="KG33" s="100"/>
      <c r="KH33" s="100"/>
      <c r="KI33" s="100"/>
      <c r="KJ33" s="100"/>
      <c r="KK33" s="100"/>
      <c r="KL33" s="100"/>
      <c r="KM33" s="100"/>
      <c r="KN33" s="100"/>
      <c r="KO33" s="100"/>
      <c r="KP33" s="100"/>
      <c r="KQ33" s="100"/>
      <c r="KR33" s="100"/>
      <c r="KS33" s="100"/>
      <c r="KT33" s="101"/>
      <c r="KU33" s="99">
        <f>データ!BP7</f>
        <v>55.5</v>
      </c>
      <c r="KV33" s="100"/>
      <c r="KW33" s="100"/>
      <c r="KX33" s="100"/>
      <c r="KY33" s="100"/>
      <c r="KZ33" s="100"/>
      <c r="LA33" s="100"/>
      <c r="LB33" s="100"/>
      <c r="LC33" s="100"/>
      <c r="LD33" s="100"/>
      <c r="LE33" s="100"/>
      <c r="LF33" s="100"/>
      <c r="LG33" s="100"/>
      <c r="LH33" s="100"/>
      <c r="LI33" s="101"/>
      <c r="LJ33" s="99">
        <f>データ!BQ7</f>
        <v>45.6</v>
      </c>
      <c r="LK33" s="100"/>
      <c r="LL33" s="100"/>
      <c r="LM33" s="100"/>
      <c r="LN33" s="100"/>
      <c r="LO33" s="100"/>
      <c r="LP33" s="100"/>
      <c r="LQ33" s="100"/>
      <c r="LR33" s="100"/>
      <c r="LS33" s="100"/>
      <c r="LT33" s="100"/>
      <c r="LU33" s="100"/>
      <c r="LV33" s="100"/>
      <c r="LW33" s="100"/>
      <c r="LX33" s="101"/>
      <c r="LY33" s="99">
        <f>データ!BR7</f>
        <v>40.799999999999997</v>
      </c>
      <c r="LZ33" s="100"/>
      <c r="MA33" s="100"/>
      <c r="MB33" s="100"/>
      <c r="MC33" s="100"/>
      <c r="MD33" s="100"/>
      <c r="ME33" s="100"/>
      <c r="MF33" s="100"/>
      <c r="MG33" s="100"/>
      <c r="MH33" s="100"/>
      <c r="MI33" s="100"/>
      <c r="MJ33" s="100"/>
      <c r="MK33" s="100"/>
      <c r="ML33" s="100"/>
      <c r="MM33" s="101"/>
      <c r="MN33" s="99">
        <f>データ!BS7</f>
        <v>40.1</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146</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26462</v>
      </c>
      <c r="Q55" s="103"/>
      <c r="R55" s="103"/>
      <c r="S55" s="103"/>
      <c r="T55" s="103"/>
      <c r="U55" s="103"/>
      <c r="V55" s="103"/>
      <c r="W55" s="103"/>
      <c r="X55" s="103"/>
      <c r="Y55" s="103"/>
      <c r="Z55" s="103"/>
      <c r="AA55" s="103"/>
      <c r="AB55" s="103"/>
      <c r="AC55" s="103"/>
      <c r="AD55" s="104"/>
      <c r="AE55" s="102">
        <f>データ!CA7</f>
        <v>27411</v>
      </c>
      <c r="AF55" s="103"/>
      <c r="AG55" s="103"/>
      <c r="AH55" s="103"/>
      <c r="AI55" s="103"/>
      <c r="AJ55" s="103"/>
      <c r="AK55" s="103"/>
      <c r="AL55" s="103"/>
      <c r="AM55" s="103"/>
      <c r="AN55" s="103"/>
      <c r="AO55" s="103"/>
      <c r="AP55" s="103"/>
      <c r="AQ55" s="103"/>
      <c r="AR55" s="103"/>
      <c r="AS55" s="104"/>
      <c r="AT55" s="102">
        <f>データ!CB7</f>
        <v>27299</v>
      </c>
      <c r="AU55" s="103"/>
      <c r="AV55" s="103"/>
      <c r="AW55" s="103"/>
      <c r="AX55" s="103"/>
      <c r="AY55" s="103"/>
      <c r="AZ55" s="103"/>
      <c r="BA55" s="103"/>
      <c r="BB55" s="103"/>
      <c r="BC55" s="103"/>
      <c r="BD55" s="103"/>
      <c r="BE55" s="103"/>
      <c r="BF55" s="103"/>
      <c r="BG55" s="103"/>
      <c r="BH55" s="104"/>
      <c r="BI55" s="102">
        <f>データ!CC7</f>
        <v>26702</v>
      </c>
      <c r="BJ55" s="103"/>
      <c r="BK55" s="103"/>
      <c r="BL55" s="103"/>
      <c r="BM55" s="103"/>
      <c r="BN55" s="103"/>
      <c r="BO55" s="103"/>
      <c r="BP55" s="103"/>
      <c r="BQ55" s="103"/>
      <c r="BR55" s="103"/>
      <c r="BS55" s="103"/>
      <c r="BT55" s="103"/>
      <c r="BU55" s="103"/>
      <c r="BV55" s="103"/>
      <c r="BW55" s="104"/>
      <c r="BX55" s="102">
        <f>データ!CD7</f>
        <v>24485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5813</v>
      </c>
      <c r="DE55" s="103"/>
      <c r="DF55" s="103"/>
      <c r="DG55" s="103"/>
      <c r="DH55" s="103"/>
      <c r="DI55" s="103"/>
      <c r="DJ55" s="103"/>
      <c r="DK55" s="103"/>
      <c r="DL55" s="103"/>
      <c r="DM55" s="103"/>
      <c r="DN55" s="103"/>
      <c r="DO55" s="103"/>
      <c r="DP55" s="103"/>
      <c r="DQ55" s="103"/>
      <c r="DR55" s="104"/>
      <c r="DS55" s="102">
        <f>データ!CL7</f>
        <v>6002</v>
      </c>
      <c r="DT55" s="103"/>
      <c r="DU55" s="103"/>
      <c r="DV55" s="103"/>
      <c r="DW55" s="103"/>
      <c r="DX55" s="103"/>
      <c r="DY55" s="103"/>
      <c r="DZ55" s="103"/>
      <c r="EA55" s="103"/>
      <c r="EB55" s="103"/>
      <c r="EC55" s="103"/>
      <c r="ED55" s="103"/>
      <c r="EE55" s="103"/>
      <c r="EF55" s="103"/>
      <c r="EG55" s="104"/>
      <c r="EH55" s="102">
        <f>データ!CM7</f>
        <v>6064</v>
      </c>
      <c r="EI55" s="103"/>
      <c r="EJ55" s="103"/>
      <c r="EK55" s="103"/>
      <c r="EL55" s="103"/>
      <c r="EM55" s="103"/>
      <c r="EN55" s="103"/>
      <c r="EO55" s="103"/>
      <c r="EP55" s="103"/>
      <c r="EQ55" s="103"/>
      <c r="ER55" s="103"/>
      <c r="ES55" s="103"/>
      <c r="ET55" s="103"/>
      <c r="EU55" s="103"/>
      <c r="EV55" s="104"/>
      <c r="EW55" s="102">
        <f>データ!CN7</f>
        <v>5894</v>
      </c>
      <c r="EX55" s="103"/>
      <c r="EY55" s="103"/>
      <c r="EZ55" s="103"/>
      <c r="FA55" s="103"/>
      <c r="FB55" s="103"/>
      <c r="FC55" s="103"/>
      <c r="FD55" s="103"/>
      <c r="FE55" s="103"/>
      <c r="FF55" s="103"/>
      <c r="FG55" s="103"/>
      <c r="FH55" s="103"/>
      <c r="FI55" s="103"/>
      <c r="FJ55" s="103"/>
      <c r="FK55" s="104"/>
      <c r="FL55" s="102">
        <f>データ!CO7</f>
        <v>5889</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70.5</v>
      </c>
      <c r="GS55" s="100"/>
      <c r="GT55" s="100"/>
      <c r="GU55" s="100"/>
      <c r="GV55" s="100"/>
      <c r="GW55" s="100"/>
      <c r="GX55" s="100"/>
      <c r="GY55" s="100"/>
      <c r="GZ55" s="100"/>
      <c r="HA55" s="100"/>
      <c r="HB55" s="100"/>
      <c r="HC55" s="100"/>
      <c r="HD55" s="100"/>
      <c r="HE55" s="100"/>
      <c r="HF55" s="101"/>
      <c r="HG55" s="99">
        <f>データ!CW7</f>
        <v>79.3</v>
      </c>
      <c r="HH55" s="100"/>
      <c r="HI55" s="100"/>
      <c r="HJ55" s="100"/>
      <c r="HK55" s="100"/>
      <c r="HL55" s="100"/>
      <c r="HM55" s="100"/>
      <c r="HN55" s="100"/>
      <c r="HO55" s="100"/>
      <c r="HP55" s="100"/>
      <c r="HQ55" s="100"/>
      <c r="HR55" s="100"/>
      <c r="HS55" s="100"/>
      <c r="HT55" s="100"/>
      <c r="HU55" s="101"/>
      <c r="HV55" s="99">
        <f>データ!CX7</f>
        <v>82.5</v>
      </c>
      <c r="HW55" s="100"/>
      <c r="HX55" s="100"/>
      <c r="HY55" s="100"/>
      <c r="HZ55" s="100"/>
      <c r="IA55" s="100"/>
      <c r="IB55" s="100"/>
      <c r="IC55" s="100"/>
      <c r="ID55" s="100"/>
      <c r="IE55" s="100"/>
      <c r="IF55" s="100"/>
      <c r="IG55" s="100"/>
      <c r="IH55" s="100"/>
      <c r="II55" s="100"/>
      <c r="IJ55" s="101"/>
      <c r="IK55" s="99">
        <f>データ!CY7</f>
        <v>88.3</v>
      </c>
      <c r="IL55" s="100"/>
      <c r="IM55" s="100"/>
      <c r="IN55" s="100"/>
      <c r="IO55" s="100"/>
      <c r="IP55" s="100"/>
      <c r="IQ55" s="100"/>
      <c r="IR55" s="100"/>
      <c r="IS55" s="100"/>
      <c r="IT55" s="100"/>
      <c r="IU55" s="100"/>
      <c r="IV55" s="100"/>
      <c r="IW55" s="100"/>
      <c r="IX55" s="100"/>
      <c r="IY55" s="101"/>
      <c r="IZ55" s="99">
        <f>データ!CZ7</f>
        <v>96.6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18</v>
      </c>
      <c r="KG55" s="100"/>
      <c r="KH55" s="100"/>
      <c r="KI55" s="100"/>
      <c r="KJ55" s="100"/>
      <c r="KK55" s="100"/>
      <c r="KL55" s="100"/>
      <c r="KM55" s="100"/>
      <c r="KN55" s="100"/>
      <c r="KO55" s="100"/>
      <c r="KP55" s="100"/>
      <c r="KQ55" s="100"/>
      <c r="KR55" s="100"/>
      <c r="KS55" s="100"/>
      <c r="KT55" s="101"/>
      <c r="KU55" s="99">
        <f>データ!DH7</f>
        <v>21.3</v>
      </c>
      <c r="KV55" s="100"/>
      <c r="KW55" s="100"/>
      <c r="KX55" s="100"/>
      <c r="KY55" s="100"/>
      <c r="KZ55" s="100"/>
      <c r="LA55" s="100"/>
      <c r="LB55" s="100"/>
      <c r="LC55" s="100"/>
      <c r="LD55" s="100"/>
      <c r="LE55" s="100"/>
      <c r="LF55" s="100"/>
      <c r="LG55" s="100"/>
      <c r="LH55" s="100"/>
      <c r="LI55" s="101"/>
      <c r="LJ55" s="99">
        <f>データ!DI7</f>
        <v>22.4</v>
      </c>
      <c r="LK55" s="100"/>
      <c r="LL55" s="100"/>
      <c r="LM55" s="100"/>
      <c r="LN55" s="100"/>
      <c r="LO55" s="100"/>
      <c r="LP55" s="100"/>
      <c r="LQ55" s="100"/>
      <c r="LR55" s="100"/>
      <c r="LS55" s="100"/>
      <c r="LT55" s="100"/>
      <c r="LU55" s="100"/>
      <c r="LV55" s="100"/>
      <c r="LW55" s="100"/>
      <c r="LX55" s="101"/>
      <c r="LY55" s="99">
        <f>データ!DJ7</f>
        <v>19.600000000000001</v>
      </c>
      <c r="LZ55" s="100"/>
      <c r="MA55" s="100"/>
      <c r="MB55" s="100"/>
      <c r="MC55" s="100"/>
      <c r="MD55" s="100"/>
      <c r="ME55" s="100"/>
      <c r="MF55" s="100"/>
      <c r="MG55" s="100"/>
      <c r="MH55" s="100"/>
      <c r="MI55" s="100"/>
      <c r="MJ55" s="100"/>
      <c r="MK55" s="100"/>
      <c r="ML55" s="100"/>
      <c r="MM55" s="101"/>
      <c r="MN55" s="99">
        <f>データ!DK7</f>
        <v>18.8</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148</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78.3</v>
      </c>
      <c r="V79" s="82"/>
      <c r="W79" s="82"/>
      <c r="X79" s="82"/>
      <c r="Y79" s="82"/>
      <c r="Z79" s="82"/>
      <c r="AA79" s="82"/>
      <c r="AB79" s="82"/>
      <c r="AC79" s="82"/>
      <c r="AD79" s="82"/>
      <c r="AE79" s="82"/>
      <c r="AF79" s="82"/>
      <c r="AG79" s="82"/>
      <c r="AH79" s="82"/>
      <c r="AI79" s="82"/>
      <c r="AJ79" s="82"/>
      <c r="AK79" s="82"/>
      <c r="AL79" s="82"/>
      <c r="AM79" s="82"/>
      <c r="AN79" s="82">
        <f>データ!DS7</f>
        <v>77.400000000000006</v>
      </c>
      <c r="AO79" s="82"/>
      <c r="AP79" s="82"/>
      <c r="AQ79" s="82"/>
      <c r="AR79" s="82"/>
      <c r="AS79" s="82"/>
      <c r="AT79" s="82"/>
      <c r="AU79" s="82"/>
      <c r="AV79" s="82"/>
      <c r="AW79" s="82"/>
      <c r="AX79" s="82"/>
      <c r="AY79" s="82"/>
      <c r="AZ79" s="82"/>
      <c r="BA79" s="82"/>
      <c r="BB79" s="82"/>
      <c r="BC79" s="82"/>
      <c r="BD79" s="82"/>
      <c r="BE79" s="82"/>
      <c r="BF79" s="82"/>
      <c r="BG79" s="82">
        <f>データ!DT7</f>
        <v>78.7</v>
      </c>
      <c r="BH79" s="82"/>
      <c r="BI79" s="82"/>
      <c r="BJ79" s="82"/>
      <c r="BK79" s="82"/>
      <c r="BL79" s="82"/>
      <c r="BM79" s="82"/>
      <c r="BN79" s="82"/>
      <c r="BO79" s="82"/>
      <c r="BP79" s="82"/>
      <c r="BQ79" s="82"/>
      <c r="BR79" s="82"/>
      <c r="BS79" s="82"/>
      <c r="BT79" s="82"/>
      <c r="BU79" s="82"/>
      <c r="BV79" s="82"/>
      <c r="BW79" s="82"/>
      <c r="BX79" s="82"/>
      <c r="BY79" s="82"/>
      <c r="BZ79" s="82">
        <f>データ!DU7</f>
        <v>82</v>
      </c>
      <c r="CA79" s="82"/>
      <c r="CB79" s="82"/>
      <c r="CC79" s="82"/>
      <c r="CD79" s="82"/>
      <c r="CE79" s="82"/>
      <c r="CF79" s="82"/>
      <c r="CG79" s="82"/>
      <c r="CH79" s="82"/>
      <c r="CI79" s="82"/>
      <c r="CJ79" s="82"/>
      <c r="CK79" s="82"/>
      <c r="CL79" s="82"/>
      <c r="CM79" s="82"/>
      <c r="CN79" s="82"/>
      <c r="CO79" s="82"/>
      <c r="CP79" s="82"/>
      <c r="CQ79" s="82"/>
      <c r="CR79" s="82"/>
      <c r="CS79" s="82">
        <f>データ!DV7</f>
        <v>85.2</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68.400000000000006</v>
      </c>
      <c r="EP79" s="82"/>
      <c r="EQ79" s="82"/>
      <c r="ER79" s="82"/>
      <c r="ES79" s="82"/>
      <c r="ET79" s="82"/>
      <c r="EU79" s="82"/>
      <c r="EV79" s="82"/>
      <c r="EW79" s="82"/>
      <c r="EX79" s="82"/>
      <c r="EY79" s="82"/>
      <c r="EZ79" s="82"/>
      <c r="FA79" s="82"/>
      <c r="FB79" s="82"/>
      <c r="FC79" s="82"/>
      <c r="FD79" s="82"/>
      <c r="FE79" s="82"/>
      <c r="FF79" s="82"/>
      <c r="FG79" s="82"/>
      <c r="FH79" s="82">
        <f>データ!ED7</f>
        <v>63.9</v>
      </c>
      <c r="FI79" s="82"/>
      <c r="FJ79" s="82"/>
      <c r="FK79" s="82"/>
      <c r="FL79" s="82"/>
      <c r="FM79" s="82"/>
      <c r="FN79" s="82"/>
      <c r="FO79" s="82"/>
      <c r="FP79" s="82"/>
      <c r="FQ79" s="82"/>
      <c r="FR79" s="82"/>
      <c r="FS79" s="82"/>
      <c r="FT79" s="82"/>
      <c r="FU79" s="82"/>
      <c r="FV79" s="82"/>
      <c r="FW79" s="82"/>
      <c r="FX79" s="82"/>
      <c r="FY79" s="82"/>
      <c r="FZ79" s="82"/>
      <c r="GA79" s="82">
        <f>データ!EE7</f>
        <v>68.5</v>
      </c>
      <c r="GB79" s="82"/>
      <c r="GC79" s="82"/>
      <c r="GD79" s="82"/>
      <c r="GE79" s="82"/>
      <c r="GF79" s="82"/>
      <c r="GG79" s="82"/>
      <c r="GH79" s="82"/>
      <c r="GI79" s="82"/>
      <c r="GJ79" s="82"/>
      <c r="GK79" s="82"/>
      <c r="GL79" s="82"/>
      <c r="GM79" s="82"/>
      <c r="GN79" s="82"/>
      <c r="GO79" s="82"/>
      <c r="GP79" s="82"/>
      <c r="GQ79" s="82"/>
      <c r="GR79" s="82"/>
      <c r="GS79" s="82"/>
      <c r="GT79" s="82">
        <f>データ!EF7</f>
        <v>74.900000000000006</v>
      </c>
      <c r="GU79" s="82"/>
      <c r="GV79" s="82"/>
      <c r="GW79" s="82"/>
      <c r="GX79" s="82"/>
      <c r="GY79" s="82"/>
      <c r="GZ79" s="82"/>
      <c r="HA79" s="82"/>
      <c r="HB79" s="82"/>
      <c r="HC79" s="82"/>
      <c r="HD79" s="82"/>
      <c r="HE79" s="82"/>
      <c r="HF79" s="82"/>
      <c r="HG79" s="82"/>
      <c r="HH79" s="82"/>
      <c r="HI79" s="82"/>
      <c r="HJ79" s="82"/>
      <c r="HK79" s="82"/>
      <c r="HL79" s="82"/>
      <c r="HM79" s="82">
        <f>データ!EG7</f>
        <v>80.5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18630567</v>
      </c>
      <c r="JK79" s="78"/>
      <c r="JL79" s="78"/>
      <c r="JM79" s="78"/>
      <c r="JN79" s="78"/>
      <c r="JO79" s="78"/>
      <c r="JP79" s="78"/>
      <c r="JQ79" s="78"/>
      <c r="JR79" s="78"/>
      <c r="JS79" s="78"/>
      <c r="JT79" s="78"/>
      <c r="JU79" s="78"/>
      <c r="JV79" s="78"/>
      <c r="JW79" s="78"/>
      <c r="JX79" s="78"/>
      <c r="JY79" s="78"/>
      <c r="JZ79" s="78"/>
      <c r="KA79" s="78"/>
      <c r="KB79" s="78"/>
      <c r="KC79" s="78">
        <f>データ!EO7</f>
        <v>19395750</v>
      </c>
      <c r="KD79" s="78"/>
      <c r="KE79" s="78"/>
      <c r="KF79" s="78"/>
      <c r="KG79" s="78"/>
      <c r="KH79" s="78"/>
      <c r="KI79" s="78"/>
      <c r="KJ79" s="78"/>
      <c r="KK79" s="78"/>
      <c r="KL79" s="78"/>
      <c r="KM79" s="78"/>
      <c r="KN79" s="78"/>
      <c r="KO79" s="78"/>
      <c r="KP79" s="78"/>
      <c r="KQ79" s="78"/>
      <c r="KR79" s="78"/>
      <c r="KS79" s="78"/>
      <c r="KT79" s="78"/>
      <c r="KU79" s="78"/>
      <c r="KV79" s="78">
        <f>データ!EP7</f>
        <v>19920567</v>
      </c>
      <c r="KW79" s="78"/>
      <c r="KX79" s="78"/>
      <c r="KY79" s="78"/>
      <c r="KZ79" s="78"/>
      <c r="LA79" s="78"/>
      <c r="LB79" s="78"/>
      <c r="LC79" s="78"/>
      <c r="LD79" s="78"/>
      <c r="LE79" s="78"/>
      <c r="LF79" s="78"/>
      <c r="LG79" s="78"/>
      <c r="LH79" s="78"/>
      <c r="LI79" s="78"/>
      <c r="LJ79" s="78"/>
      <c r="LK79" s="78"/>
      <c r="LL79" s="78"/>
      <c r="LM79" s="78"/>
      <c r="LN79" s="78"/>
      <c r="LO79" s="78">
        <f>データ!EQ7</f>
        <v>19944400</v>
      </c>
      <c r="LP79" s="78"/>
      <c r="LQ79" s="78"/>
      <c r="LR79" s="78"/>
      <c r="LS79" s="78"/>
      <c r="LT79" s="78"/>
      <c r="LU79" s="78"/>
      <c r="LV79" s="78"/>
      <c r="LW79" s="78"/>
      <c r="LX79" s="78"/>
      <c r="LY79" s="78"/>
      <c r="LZ79" s="78"/>
      <c r="MA79" s="78"/>
      <c r="MB79" s="78"/>
      <c r="MC79" s="78"/>
      <c r="MD79" s="78"/>
      <c r="ME79" s="78"/>
      <c r="MF79" s="78"/>
      <c r="MG79" s="78"/>
      <c r="MH79" s="78">
        <f>データ!ER7</f>
        <v>19834500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cnx6kxHC742EgCmOoFn5IeREHYVoWR3whpprD0z/0Nmc/+H+YFPcxI8g+xX57zpuhX+VQDkB5Wocub3SrJ8wTA==" saltValue="xbcVT7YnmtWA0Wqixu18v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111</v>
      </c>
      <c r="AV5" s="61" t="s">
        <v>122</v>
      </c>
      <c r="AW5" s="61" t="s">
        <v>113</v>
      </c>
      <c r="AX5" s="61" t="s">
        <v>114</v>
      </c>
      <c r="AY5" s="61" t="s">
        <v>115</v>
      </c>
      <c r="AZ5" s="61" t="s">
        <v>116</v>
      </c>
      <c r="BA5" s="61" t="s">
        <v>117</v>
      </c>
      <c r="BB5" s="61" t="s">
        <v>118</v>
      </c>
      <c r="BC5" s="61" t="s">
        <v>119</v>
      </c>
      <c r="BD5" s="61" t="s">
        <v>120</v>
      </c>
      <c r="BE5" s="61" t="s">
        <v>121</v>
      </c>
      <c r="BF5" s="61" t="s">
        <v>111</v>
      </c>
      <c r="BG5" s="61" t="s">
        <v>112</v>
      </c>
      <c r="BH5" s="61" t="s">
        <v>113</v>
      </c>
      <c r="BI5" s="61" t="s">
        <v>114</v>
      </c>
      <c r="BJ5" s="61" t="s">
        <v>115</v>
      </c>
      <c r="BK5" s="61" t="s">
        <v>116</v>
      </c>
      <c r="BL5" s="61" t="s">
        <v>117</v>
      </c>
      <c r="BM5" s="61" t="s">
        <v>118</v>
      </c>
      <c r="BN5" s="61" t="s">
        <v>119</v>
      </c>
      <c r="BO5" s="61" t="s">
        <v>109</v>
      </c>
      <c r="BP5" s="61" t="s">
        <v>121</v>
      </c>
      <c r="BQ5" s="61" t="s">
        <v>111</v>
      </c>
      <c r="BR5" s="61" t="s">
        <v>112</v>
      </c>
      <c r="BS5" s="61" t="s">
        <v>113</v>
      </c>
      <c r="BT5" s="61" t="s">
        <v>114</v>
      </c>
      <c r="BU5" s="61" t="s">
        <v>115</v>
      </c>
      <c r="BV5" s="61" t="s">
        <v>116</v>
      </c>
      <c r="BW5" s="61" t="s">
        <v>117</v>
      </c>
      <c r="BX5" s="61" t="s">
        <v>118</v>
      </c>
      <c r="BY5" s="61" t="s">
        <v>119</v>
      </c>
      <c r="BZ5" s="61" t="s">
        <v>120</v>
      </c>
      <c r="CA5" s="61" t="s">
        <v>121</v>
      </c>
      <c r="CB5" s="61" t="s">
        <v>111</v>
      </c>
      <c r="CC5" s="61" t="s">
        <v>112</v>
      </c>
      <c r="CD5" s="61" t="s">
        <v>113</v>
      </c>
      <c r="CE5" s="61" t="s">
        <v>114</v>
      </c>
      <c r="CF5" s="61" t="s">
        <v>115</v>
      </c>
      <c r="CG5" s="61" t="s">
        <v>116</v>
      </c>
      <c r="CH5" s="61" t="s">
        <v>117</v>
      </c>
      <c r="CI5" s="61" t="s">
        <v>118</v>
      </c>
      <c r="CJ5" s="61" t="s">
        <v>119</v>
      </c>
      <c r="CK5" s="61" t="s">
        <v>109</v>
      </c>
      <c r="CL5" s="61" t="s">
        <v>121</v>
      </c>
      <c r="CM5" s="61" t="s">
        <v>111</v>
      </c>
      <c r="CN5" s="61" t="s">
        <v>112</v>
      </c>
      <c r="CO5" s="61" t="s">
        <v>113</v>
      </c>
      <c r="CP5" s="61" t="s">
        <v>114</v>
      </c>
      <c r="CQ5" s="61" t="s">
        <v>115</v>
      </c>
      <c r="CR5" s="61" t="s">
        <v>116</v>
      </c>
      <c r="CS5" s="61" t="s">
        <v>117</v>
      </c>
      <c r="CT5" s="61" t="s">
        <v>118</v>
      </c>
      <c r="CU5" s="61" t="s">
        <v>119</v>
      </c>
      <c r="CV5" s="61" t="s">
        <v>120</v>
      </c>
      <c r="CW5" s="61" t="s">
        <v>121</v>
      </c>
      <c r="CX5" s="61" t="s">
        <v>111</v>
      </c>
      <c r="CY5" s="61" t="s">
        <v>112</v>
      </c>
      <c r="CZ5" s="61" t="s">
        <v>113</v>
      </c>
      <c r="DA5" s="61" t="s">
        <v>114</v>
      </c>
      <c r="DB5" s="61" t="s">
        <v>115</v>
      </c>
      <c r="DC5" s="61" t="s">
        <v>116</v>
      </c>
      <c r="DD5" s="61" t="s">
        <v>117</v>
      </c>
      <c r="DE5" s="61" t="s">
        <v>118</v>
      </c>
      <c r="DF5" s="61" t="s">
        <v>119</v>
      </c>
      <c r="DG5" s="61" t="s">
        <v>109</v>
      </c>
      <c r="DH5" s="61" t="s">
        <v>121</v>
      </c>
      <c r="DI5" s="61" t="s">
        <v>111</v>
      </c>
      <c r="DJ5" s="61" t="s">
        <v>122</v>
      </c>
      <c r="DK5" s="61" t="s">
        <v>113</v>
      </c>
      <c r="DL5" s="61" t="s">
        <v>114</v>
      </c>
      <c r="DM5" s="61" t="s">
        <v>115</v>
      </c>
      <c r="DN5" s="61" t="s">
        <v>116</v>
      </c>
      <c r="DO5" s="61" t="s">
        <v>117</v>
      </c>
      <c r="DP5" s="61" t="s">
        <v>118</v>
      </c>
      <c r="DQ5" s="61" t="s">
        <v>119</v>
      </c>
      <c r="DR5" s="61" t="s">
        <v>120</v>
      </c>
      <c r="DS5" s="61" t="s">
        <v>121</v>
      </c>
      <c r="DT5" s="61" t="s">
        <v>111</v>
      </c>
      <c r="DU5" s="61" t="s">
        <v>112</v>
      </c>
      <c r="DV5" s="61" t="s">
        <v>113</v>
      </c>
      <c r="DW5" s="61" t="s">
        <v>114</v>
      </c>
      <c r="DX5" s="61" t="s">
        <v>115</v>
      </c>
      <c r="DY5" s="61" t="s">
        <v>116</v>
      </c>
      <c r="DZ5" s="61" t="s">
        <v>117</v>
      </c>
      <c r="EA5" s="61" t="s">
        <v>118</v>
      </c>
      <c r="EB5" s="61" t="s">
        <v>119</v>
      </c>
      <c r="EC5" s="61" t="s">
        <v>120</v>
      </c>
      <c r="ED5" s="61" t="s">
        <v>121</v>
      </c>
      <c r="EE5" s="61" t="s">
        <v>111</v>
      </c>
      <c r="EF5" s="61" t="s">
        <v>112</v>
      </c>
      <c r="EG5" s="61" t="s">
        <v>113</v>
      </c>
      <c r="EH5" s="61" t="s">
        <v>114</v>
      </c>
      <c r="EI5" s="61" t="s">
        <v>115</v>
      </c>
      <c r="EJ5" s="61" t="s">
        <v>116</v>
      </c>
      <c r="EK5" s="61" t="s">
        <v>117</v>
      </c>
      <c r="EL5" s="61" t="s">
        <v>118</v>
      </c>
      <c r="EM5" s="61" t="s">
        <v>123</v>
      </c>
      <c r="EN5" s="61" t="s">
        <v>109</v>
      </c>
      <c r="EO5" s="61" t="s">
        <v>121</v>
      </c>
      <c r="EP5" s="61" t="s">
        <v>111</v>
      </c>
      <c r="EQ5" s="61" t="s">
        <v>112</v>
      </c>
      <c r="ER5" s="61" t="s">
        <v>113</v>
      </c>
      <c r="ES5" s="61" t="s">
        <v>114</v>
      </c>
      <c r="ET5" s="61" t="s">
        <v>115</v>
      </c>
      <c r="EU5" s="61" t="s">
        <v>116</v>
      </c>
      <c r="EV5" s="61" t="s">
        <v>117</v>
      </c>
      <c r="EW5" s="61" t="s">
        <v>118</v>
      </c>
      <c r="EX5" s="61" t="s">
        <v>119</v>
      </c>
    </row>
    <row r="6" spans="1:154" s="66" customFormat="1">
      <c r="A6" s="47" t="s">
        <v>124</v>
      </c>
      <c r="B6" s="62">
        <f>B8</f>
        <v>2017</v>
      </c>
      <c r="C6" s="62">
        <f t="shared" ref="C6:M6" si="2">C8</f>
        <v>23621</v>
      </c>
      <c r="D6" s="62">
        <f t="shared" si="2"/>
        <v>46</v>
      </c>
      <c r="E6" s="62">
        <f t="shared" si="2"/>
        <v>6</v>
      </c>
      <c r="F6" s="62">
        <f t="shared" si="2"/>
        <v>0</v>
      </c>
      <c r="G6" s="62">
        <f t="shared" si="2"/>
        <v>1</v>
      </c>
      <c r="H6" s="138" t="str">
        <f>IF(H8&lt;&gt;I8,H8,"")&amp;IF(I8&lt;&gt;J8,I8,"")&amp;"　"&amp;J8</f>
        <v>青森県大鰐町　町立大鰐病院</v>
      </c>
      <c r="I6" s="139"/>
      <c r="J6" s="140"/>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6</v>
      </c>
      <c r="R6" s="62" t="str">
        <f t="shared" si="3"/>
        <v>-</v>
      </c>
      <c r="S6" s="62" t="str">
        <f t="shared" si="3"/>
        <v>ド 訓</v>
      </c>
      <c r="T6" s="62" t="str">
        <f t="shared" si="3"/>
        <v>救</v>
      </c>
      <c r="U6" s="63">
        <f>U8</f>
        <v>9824</v>
      </c>
      <c r="V6" s="63">
        <f>V8</f>
        <v>5118</v>
      </c>
      <c r="W6" s="62" t="str">
        <f>W8</f>
        <v>第２種該当</v>
      </c>
      <c r="X6" s="62" t="str">
        <f t="shared" si="3"/>
        <v>１５：１</v>
      </c>
      <c r="Y6" s="63">
        <f t="shared" si="3"/>
        <v>60</v>
      </c>
      <c r="Z6" s="63" t="str">
        <f t="shared" si="3"/>
        <v>-</v>
      </c>
      <c r="AA6" s="63" t="str">
        <f t="shared" si="3"/>
        <v>-</v>
      </c>
      <c r="AB6" s="63" t="str">
        <f t="shared" si="3"/>
        <v>-</v>
      </c>
      <c r="AC6" s="63" t="str">
        <f t="shared" si="3"/>
        <v>-</v>
      </c>
      <c r="AD6" s="63">
        <f t="shared" si="3"/>
        <v>60</v>
      </c>
      <c r="AE6" s="63">
        <f t="shared" si="3"/>
        <v>32</v>
      </c>
      <c r="AF6" s="63" t="str">
        <f t="shared" si="3"/>
        <v>-</v>
      </c>
      <c r="AG6" s="63">
        <f t="shared" si="3"/>
        <v>32</v>
      </c>
      <c r="AH6" s="64">
        <f>IF(AH8="-",NA(),AH8)</f>
        <v>99.6</v>
      </c>
      <c r="AI6" s="64">
        <f t="shared" ref="AI6:AQ6" si="4">IF(AI8="-",NA(),AI8)</f>
        <v>94.1</v>
      </c>
      <c r="AJ6" s="64">
        <f t="shared" si="4"/>
        <v>102</v>
      </c>
      <c r="AK6" s="64">
        <f t="shared" si="4"/>
        <v>102</v>
      </c>
      <c r="AL6" s="64">
        <f t="shared" si="4"/>
        <v>89</v>
      </c>
      <c r="AM6" s="64">
        <f t="shared" si="4"/>
        <v>97.7</v>
      </c>
      <c r="AN6" s="64">
        <f t="shared" si="4"/>
        <v>98.5</v>
      </c>
      <c r="AO6" s="64">
        <f t="shared" si="4"/>
        <v>98</v>
      </c>
      <c r="AP6" s="64">
        <f t="shared" si="4"/>
        <v>98.4</v>
      </c>
      <c r="AQ6" s="64">
        <f t="shared" si="4"/>
        <v>98.2</v>
      </c>
      <c r="AR6" s="64" t="str">
        <f>IF(AR8="-","【-】","【"&amp;SUBSTITUTE(TEXT(AR8,"#,##0.0"),"-","△")&amp;"】")</f>
        <v>【98.5】</v>
      </c>
      <c r="AS6" s="64">
        <f>IF(AS8="-",NA(),AS8)</f>
        <v>77.599999999999994</v>
      </c>
      <c r="AT6" s="64">
        <f t="shared" ref="AT6:BB6" si="5">IF(AT8="-",NA(),AT8)</f>
        <v>70.5</v>
      </c>
      <c r="AU6" s="64">
        <f t="shared" si="5"/>
        <v>67.099999999999994</v>
      </c>
      <c r="AV6" s="64">
        <f t="shared" si="5"/>
        <v>64.099999999999994</v>
      </c>
      <c r="AW6" s="64">
        <f t="shared" si="5"/>
        <v>58.2</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163.6</v>
      </c>
      <c r="BE6" s="64">
        <f t="shared" ref="BE6:BM6" si="6">IF(BE8="-",NA(),BE8)</f>
        <v>217.4</v>
      </c>
      <c r="BF6" s="64">
        <f t="shared" si="6"/>
        <v>233.2</v>
      </c>
      <c r="BG6" s="64">
        <f t="shared" si="6"/>
        <v>250</v>
      </c>
      <c r="BH6" s="64">
        <f t="shared" si="6"/>
        <v>282.5</v>
      </c>
      <c r="BI6" s="64">
        <f t="shared" si="6"/>
        <v>91.2</v>
      </c>
      <c r="BJ6" s="64">
        <f t="shared" si="6"/>
        <v>94.9</v>
      </c>
      <c r="BK6" s="64">
        <f t="shared" si="6"/>
        <v>101.2</v>
      </c>
      <c r="BL6" s="64">
        <f t="shared" si="6"/>
        <v>107.2</v>
      </c>
      <c r="BM6" s="64">
        <f t="shared" si="6"/>
        <v>114.4</v>
      </c>
      <c r="BN6" s="64" t="str">
        <f>IF(BN8="-","【-】","【"&amp;SUBSTITUTE(TEXT(BN8,"#,##0.0"),"-","△")&amp;"】")</f>
        <v>【64.7】</v>
      </c>
      <c r="BO6" s="64">
        <f>IF(BO8="-",NA(),BO8)</f>
        <v>62.7</v>
      </c>
      <c r="BP6" s="64">
        <f t="shared" ref="BP6:BX6" si="7">IF(BP8="-",NA(),BP8)</f>
        <v>55.5</v>
      </c>
      <c r="BQ6" s="64">
        <f t="shared" si="7"/>
        <v>45.6</v>
      </c>
      <c r="BR6" s="64">
        <f t="shared" si="7"/>
        <v>40.799999999999997</v>
      </c>
      <c r="BS6" s="64">
        <f t="shared" si="7"/>
        <v>40.1</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26462</v>
      </c>
      <c r="CA6" s="65">
        <f t="shared" ref="CA6:CI6" si="8">IF(CA8="-",NA(),CA8)</f>
        <v>27411</v>
      </c>
      <c r="CB6" s="65">
        <f t="shared" si="8"/>
        <v>27299</v>
      </c>
      <c r="CC6" s="65">
        <f t="shared" si="8"/>
        <v>26702</v>
      </c>
      <c r="CD6" s="65">
        <f t="shared" si="8"/>
        <v>24485</v>
      </c>
      <c r="CE6" s="65">
        <f t="shared" si="8"/>
        <v>23475</v>
      </c>
      <c r="CF6" s="65">
        <f t="shared" si="8"/>
        <v>23857</v>
      </c>
      <c r="CG6" s="65">
        <f t="shared" si="8"/>
        <v>24371</v>
      </c>
      <c r="CH6" s="65">
        <f t="shared" si="8"/>
        <v>24882</v>
      </c>
      <c r="CI6" s="65">
        <f t="shared" si="8"/>
        <v>25249</v>
      </c>
      <c r="CJ6" s="64" t="str">
        <f>IF(CJ8="-","【-】","【"&amp;SUBSTITUTE(TEXT(CJ8,"#,##0"),"-","△")&amp;"】")</f>
        <v>【50,718】</v>
      </c>
      <c r="CK6" s="65">
        <f>IF(CK8="-",NA(),CK8)</f>
        <v>5813</v>
      </c>
      <c r="CL6" s="65">
        <f t="shared" ref="CL6:CT6" si="9">IF(CL8="-",NA(),CL8)</f>
        <v>6002</v>
      </c>
      <c r="CM6" s="65">
        <f t="shared" si="9"/>
        <v>6064</v>
      </c>
      <c r="CN6" s="65">
        <f t="shared" si="9"/>
        <v>5894</v>
      </c>
      <c r="CO6" s="65">
        <f t="shared" si="9"/>
        <v>5889</v>
      </c>
      <c r="CP6" s="65">
        <f t="shared" si="9"/>
        <v>8603</v>
      </c>
      <c r="CQ6" s="65">
        <f t="shared" si="9"/>
        <v>8471</v>
      </c>
      <c r="CR6" s="65">
        <f t="shared" si="9"/>
        <v>8736</v>
      </c>
      <c r="CS6" s="65">
        <f t="shared" si="9"/>
        <v>8797</v>
      </c>
      <c r="CT6" s="65">
        <f t="shared" si="9"/>
        <v>8852</v>
      </c>
      <c r="CU6" s="64" t="str">
        <f>IF(CU8="-","【-】","【"&amp;SUBSTITUTE(TEXT(CU8,"#,##0"),"-","△")&amp;"】")</f>
        <v>【14,202】</v>
      </c>
      <c r="CV6" s="64">
        <f>IF(CV8="-",NA(),CV8)</f>
        <v>70.5</v>
      </c>
      <c r="CW6" s="64">
        <f t="shared" ref="CW6:DE6" si="10">IF(CW8="-",NA(),CW8)</f>
        <v>79.3</v>
      </c>
      <c r="CX6" s="64">
        <f t="shared" si="10"/>
        <v>82.5</v>
      </c>
      <c r="CY6" s="64">
        <f t="shared" si="10"/>
        <v>88.3</v>
      </c>
      <c r="CZ6" s="64">
        <f t="shared" si="10"/>
        <v>96.6</v>
      </c>
      <c r="DA6" s="64">
        <f t="shared" si="10"/>
        <v>65</v>
      </c>
      <c r="DB6" s="64">
        <f t="shared" si="10"/>
        <v>67.5</v>
      </c>
      <c r="DC6" s="64">
        <f t="shared" si="10"/>
        <v>67.5</v>
      </c>
      <c r="DD6" s="64">
        <f t="shared" si="10"/>
        <v>69.5</v>
      </c>
      <c r="DE6" s="64">
        <f t="shared" si="10"/>
        <v>70.3</v>
      </c>
      <c r="DF6" s="64" t="str">
        <f>IF(DF8="-","【-】","【"&amp;SUBSTITUTE(TEXT(DF8,"#,##0.0"),"-","△")&amp;"】")</f>
        <v>【55.0】</v>
      </c>
      <c r="DG6" s="64">
        <f>IF(DG8="-",NA(),DG8)</f>
        <v>18</v>
      </c>
      <c r="DH6" s="64">
        <f t="shared" ref="DH6:DP6" si="11">IF(DH8="-",NA(),DH8)</f>
        <v>21.3</v>
      </c>
      <c r="DI6" s="64">
        <f t="shared" si="11"/>
        <v>22.4</v>
      </c>
      <c r="DJ6" s="64">
        <f t="shared" si="11"/>
        <v>19.600000000000001</v>
      </c>
      <c r="DK6" s="64">
        <f t="shared" si="11"/>
        <v>18.8</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78.3</v>
      </c>
      <c r="DS6" s="64">
        <f t="shared" ref="DS6:EA6" si="12">IF(DS8="-",NA(),DS8)</f>
        <v>77.400000000000006</v>
      </c>
      <c r="DT6" s="64">
        <f t="shared" si="12"/>
        <v>78.7</v>
      </c>
      <c r="DU6" s="64">
        <f t="shared" si="12"/>
        <v>82</v>
      </c>
      <c r="DV6" s="64">
        <f t="shared" si="12"/>
        <v>85.2</v>
      </c>
      <c r="DW6" s="64">
        <f t="shared" si="12"/>
        <v>43.9</v>
      </c>
      <c r="DX6" s="64">
        <f t="shared" si="12"/>
        <v>52.4</v>
      </c>
      <c r="DY6" s="64">
        <f t="shared" si="12"/>
        <v>52.6</v>
      </c>
      <c r="DZ6" s="64">
        <f t="shared" si="12"/>
        <v>54.2</v>
      </c>
      <c r="EA6" s="64">
        <f t="shared" si="12"/>
        <v>53.8</v>
      </c>
      <c r="EB6" s="64" t="str">
        <f>IF(EB8="-","【-】","【"&amp;SUBSTITUTE(TEXT(EB8,"#,##0.0"),"-","△")&amp;"】")</f>
        <v>【51.6】</v>
      </c>
      <c r="EC6" s="64">
        <f>IF(EC8="-",NA(),EC8)</f>
        <v>68.400000000000006</v>
      </c>
      <c r="ED6" s="64">
        <f t="shared" ref="ED6:EL6" si="13">IF(ED8="-",NA(),ED8)</f>
        <v>63.9</v>
      </c>
      <c r="EE6" s="64">
        <f t="shared" si="13"/>
        <v>68.5</v>
      </c>
      <c r="EF6" s="64">
        <f t="shared" si="13"/>
        <v>74.900000000000006</v>
      </c>
      <c r="EG6" s="64">
        <f t="shared" si="13"/>
        <v>80.5</v>
      </c>
      <c r="EH6" s="64">
        <f t="shared" si="13"/>
        <v>59.1</v>
      </c>
      <c r="EI6" s="64">
        <f t="shared" si="13"/>
        <v>68.900000000000006</v>
      </c>
      <c r="EJ6" s="64">
        <f t="shared" si="13"/>
        <v>68</v>
      </c>
      <c r="EK6" s="64">
        <f t="shared" si="13"/>
        <v>70</v>
      </c>
      <c r="EL6" s="64">
        <f t="shared" si="13"/>
        <v>71</v>
      </c>
      <c r="EM6" s="64" t="str">
        <f>IF(EM8="-","【-】","【"&amp;SUBSTITUTE(TEXT(EM8,"#,##0.0"),"-","△")&amp;"】")</f>
        <v>【67.6】</v>
      </c>
      <c r="EN6" s="65">
        <f>IF(EN8="-",NA(),EN8)</f>
        <v>18630567</v>
      </c>
      <c r="EO6" s="65">
        <f t="shared" ref="EO6:EW6" si="14">IF(EO8="-",NA(),EO8)</f>
        <v>19395750</v>
      </c>
      <c r="EP6" s="65">
        <f t="shared" si="14"/>
        <v>19920567</v>
      </c>
      <c r="EQ6" s="65">
        <f t="shared" si="14"/>
        <v>19944400</v>
      </c>
      <c r="ER6" s="65">
        <f t="shared" si="14"/>
        <v>19834500</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125</v>
      </c>
      <c r="B7" s="62">
        <f t="shared" ref="B7:AG7" si="15">B8</f>
        <v>2017</v>
      </c>
      <c r="C7" s="62">
        <f t="shared" si="15"/>
        <v>23621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6</v>
      </c>
      <c r="R7" s="62" t="str">
        <f t="shared" si="15"/>
        <v>-</v>
      </c>
      <c r="S7" s="62" t="str">
        <f t="shared" si="15"/>
        <v>ド 訓</v>
      </c>
      <c r="T7" s="62" t="str">
        <f t="shared" si="15"/>
        <v>救</v>
      </c>
      <c r="U7" s="63">
        <f>U8</f>
        <v>9824</v>
      </c>
      <c r="V7" s="63">
        <f>V8</f>
        <v>5118</v>
      </c>
      <c r="W7" s="62" t="str">
        <f>W8</f>
        <v>第２種該当</v>
      </c>
      <c r="X7" s="62" t="str">
        <f t="shared" si="15"/>
        <v>１５：１</v>
      </c>
      <c r="Y7" s="63">
        <f t="shared" si="15"/>
        <v>60</v>
      </c>
      <c r="Z7" s="63" t="str">
        <f t="shared" si="15"/>
        <v>-</v>
      </c>
      <c r="AA7" s="63" t="str">
        <f t="shared" si="15"/>
        <v>-</v>
      </c>
      <c r="AB7" s="63" t="str">
        <f t="shared" si="15"/>
        <v>-</v>
      </c>
      <c r="AC7" s="63" t="str">
        <f t="shared" si="15"/>
        <v>-</v>
      </c>
      <c r="AD7" s="63">
        <f t="shared" si="15"/>
        <v>60</v>
      </c>
      <c r="AE7" s="63">
        <f t="shared" si="15"/>
        <v>32</v>
      </c>
      <c r="AF7" s="63" t="str">
        <f t="shared" si="15"/>
        <v>-</v>
      </c>
      <c r="AG7" s="63">
        <f t="shared" si="15"/>
        <v>32</v>
      </c>
      <c r="AH7" s="64">
        <f>AH8</f>
        <v>99.6</v>
      </c>
      <c r="AI7" s="64">
        <f t="shared" ref="AI7:AQ7" si="16">AI8</f>
        <v>94.1</v>
      </c>
      <c r="AJ7" s="64">
        <f t="shared" si="16"/>
        <v>102</v>
      </c>
      <c r="AK7" s="64">
        <f t="shared" si="16"/>
        <v>102</v>
      </c>
      <c r="AL7" s="64">
        <f t="shared" si="16"/>
        <v>89</v>
      </c>
      <c r="AM7" s="64">
        <f t="shared" si="16"/>
        <v>97.7</v>
      </c>
      <c r="AN7" s="64">
        <f t="shared" si="16"/>
        <v>98.5</v>
      </c>
      <c r="AO7" s="64">
        <f t="shared" si="16"/>
        <v>98</v>
      </c>
      <c r="AP7" s="64">
        <f t="shared" si="16"/>
        <v>98.4</v>
      </c>
      <c r="AQ7" s="64">
        <f t="shared" si="16"/>
        <v>98.2</v>
      </c>
      <c r="AR7" s="64"/>
      <c r="AS7" s="64">
        <f>AS8</f>
        <v>77.599999999999994</v>
      </c>
      <c r="AT7" s="64">
        <f t="shared" ref="AT7:BB7" si="17">AT8</f>
        <v>70.5</v>
      </c>
      <c r="AU7" s="64">
        <f t="shared" si="17"/>
        <v>67.099999999999994</v>
      </c>
      <c r="AV7" s="64">
        <f t="shared" si="17"/>
        <v>64.099999999999994</v>
      </c>
      <c r="AW7" s="64">
        <f t="shared" si="17"/>
        <v>58.2</v>
      </c>
      <c r="AX7" s="64">
        <f t="shared" si="17"/>
        <v>82.5</v>
      </c>
      <c r="AY7" s="64">
        <f t="shared" si="17"/>
        <v>79.7</v>
      </c>
      <c r="AZ7" s="64">
        <f t="shared" si="17"/>
        <v>79.599999999999994</v>
      </c>
      <c r="BA7" s="64">
        <f t="shared" si="17"/>
        <v>77.900000000000006</v>
      </c>
      <c r="BB7" s="64">
        <f t="shared" si="17"/>
        <v>78.099999999999994</v>
      </c>
      <c r="BC7" s="64"/>
      <c r="BD7" s="64">
        <f>BD8</f>
        <v>163.6</v>
      </c>
      <c r="BE7" s="64">
        <f t="shared" ref="BE7:BM7" si="18">BE8</f>
        <v>217.4</v>
      </c>
      <c r="BF7" s="64">
        <f t="shared" si="18"/>
        <v>233.2</v>
      </c>
      <c r="BG7" s="64">
        <f t="shared" si="18"/>
        <v>250</v>
      </c>
      <c r="BH7" s="64">
        <f t="shared" si="18"/>
        <v>282.5</v>
      </c>
      <c r="BI7" s="64">
        <f t="shared" si="18"/>
        <v>91.2</v>
      </c>
      <c r="BJ7" s="64">
        <f t="shared" si="18"/>
        <v>94.9</v>
      </c>
      <c r="BK7" s="64">
        <f t="shared" si="18"/>
        <v>101.2</v>
      </c>
      <c r="BL7" s="64">
        <f t="shared" si="18"/>
        <v>107.2</v>
      </c>
      <c r="BM7" s="64">
        <f t="shared" si="18"/>
        <v>114.4</v>
      </c>
      <c r="BN7" s="64"/>
      <c r="BO7" s="64">
        <f>BO8</f>
        <v>62.7</v>
      </c>
      <c r="BP7" s="64">
        <f t="shared" ref="BP7:BX7" si="19">BP8</f>
        <v>55.5</v>
      </c>
      <c r="BQ7" s="64">
        <f t="shared" si="19"/>
        <v>45.6</v>
      </c>
      <c r="BR7" s="64">
        <f t="shared" si="19"/>
        <v>40.799999999999997</v>
      </c>
      <c r="BS7" s="64">
        <f t="shared" si="19"/>
        <v>40.1</v>
      </c>
      <c r="BT7" s="64">
        <f t="shared" si="19"/>
        <v>68.599999999999994</v>
      </c>
      <c r="BU7" s="64">
        <f t="shared" si="19"/>
        <v>67.400000000000006</v>
      </c>
      <c r="BV7" s="64">
        <f t="shared" si="19"/>
        <v>66.599999999999994</v>
      </c>
      <c r="BW7" s="64">
        <f t="shared" si="19"/>
        <v>66.8</v>
      </c>
      <c r="BX7" s="64">
        <f t="shared" si="19"/>
        <v>67.900000000000006</v>
      </c>
      <c r="BY7" s="64"/>
      <c r="BZ7" s="65">
        <f>BZ8</f>
        <v>26462</v>
      </c>
      <c r="CA7" s="65">
        <f t="shared" ref="CA7:CI7" si="20">CA8</f>
        <v>27411</v>
      </c>
      <c r="CB7" s="65">
        <f t="shared" si="20"/>
        <v>27299</v>
      </c>
      <c r="CC7" s="65">
        <f t="shared" si="20"/>
        <v>26702</v>
      </c>
      <c r="CD7" s="65">
        <f t="shared" si="20"/>
        <v>24485</v>
      </c>
      <c r="CE7" s="65">
        <f t="shared" si="20"/>
        <v>23475</v>
      </c>
      <c r="CF7" s="65">
        <f t="shared" si="20"/>
        <v>23857</v>
      </c>
      <c r="CG7" s="65">
        <f t="shared" si="20"/>
        <v>24371</v>
      </c>
      <c r="CH7" s="65">
        <f t="shared" si="20"/>
        <v>24882</v>
      </c>
      <c r="CI7" s="65">
        <f t="shared" si="20"/>
        <v>25249</v>
      </c>
      <c r="CJ7" s="64"/>
      <c r="CK7" s="65">
        <f>CK8</f>
        <v>5813</v>
      </c>
      <c r="CL7" s="65">
        <f t="shared" ref="CL7:CT7" si="21">CL8</f>
        <v>6002</v>
      </c>
      <c r="CM7" s="65">
        <f t="shared" si="21"/>
        <v>6064</v>
      </c>
      <c r="CN7" s="65">
        <f t="shared" si="21"/>
        <v>5894</v>
      </c>
      <c r="CO7" s="65">
        <f t="shared" si="21"/>
        <v>5889</v>
      </c>
      <c r="CP7" s="65">
        <f t="shared" si="21"/>
        <v>8603</v>
      </c>
      <c r="CQ7" s="65">
        <f t="shared" si="21"/>
        <v>8471</v>
      </c>
      <c r="CR7" s="65">
        <f t="shared" si="21"/>
        <v>8736</v>
      </c>
      <c r="CS7" s="65">
        <f t="shared" si="21"/>
        <v>8797</v>
      </c>
      <c r="CT7" s="65">
        <f t="shared" si="21"/>
        <v>8852</v>
      </c>
      <c r="CU7" s="64"/>
      <c r="CV7" s="64">
        <f>CV8</f>
        <v>70.5</v>
      </c>
      <c r="CW7" s="64">
        <f t="shared" ref="CW7:DE7" si="22">CW8</f>
        <v>79.3</v>
      </c>
      <c r="CX7" s="64">
        <f t="shared" si="22"/>
        <v>82.5</v>
      </c>
      <c r="CY7" s="64">
        <f t="shared" si="22"/>
        <v>88.3</v>
      </c>
      <c r="CZ7" s="64">
        <f t="shared" si="22"/>
        <v>96.6</v>
      </c>
      <c r="DA7" s="64">
        <f t="shared" si="22"/>
        <v>65</v>
      </c>
      <c r="DB7" s="64">
        <f t="shared" si="22"/>
        <v>67.5</v>
      </c>
      <c r="DC7" s="64">
        <f t="shared" si="22"/>
        <v>67.5</v>
      </c>
      <c r="DD7" s="64">
        <f t="shared" si="22"/>
        <v>69.5</v>
      </c>
      <c r="DE7" s="64">
        <f t="shared" si="22"/>
        <v>70.3</v>
      </c>
      <c r="DF7" s="64"/>
      <c r="DG7" s="64">
        <f>DG8</f>
        <v>18</v>
      </c>
      <c r="DH7" s="64">
        <f t="shared" ref="DH7:DP7" si="23">DH8</f>
        <v>21.3</v>
      </c>
      <c r="DI7" s="64">
        <f t="shared" si="23"/>
        <v>22.4</v>
      </c>
      <c r="DJ7" s="64">
        <f t="shared" si="23"/>
        <v>19.600000000000001</v>
      </c>
      <c r="DK7" s="64">
        <f t="shared" si="23"/>
        <v>18.8</v>
      </c>
      <c r="DL7" s="64">
        <f t="shared" si="23"/>
        <v>19</v>
      </c>
      <c r="DM7" s="64">
        <f t="shared" si="23"/>
        <v>17.899999999999999</v>
      </c>
      <c r="DN7" s="64">
        <f t="shared" si="23"/>
        <v>17.899999999999999</v>
      </c>
      <c r="DO7" s="64">
        <f t="shared" si="23"/>
        <v>17.399999999999999</v>
      </c>
      <c r="DP7" s="64">
        <f t="shared" si="23"/>
        <v>17</v>
      </c>
      <c r="DQ7" s="64"/>
      <c r="DR7" s="64">
        <f>DR8</f>
        <v>78.3</v>
      </c>
      <c r="DS7" s="64">
        <f t="shared" ref="DS7:EA7" si="24">DS8</f>
        <v>77.400000000000006</v>
      </c>
      <c r="DT7" s="64">
        <f t="shared" si="24"/>
        <v>78.7</v>
      </c>
      <c r="DU7" s="64">
        <f t="shared" si="24"/>
        <v>82</v>
      </c>
      <c r="DV7" s="64">
        <f t="shared" si="24"/>
        <v>85.2</v>
      </c>
      <c r="DW7" s="64">
        <f t="shared" si="24"/>
        <v>43.9</v>
      </c>
      <c r="DX7" s="64">
        <f t="shared" si="24"/>
        <v>52.4</v>
      </c>
      <c r="DY7" s="64">
        <f t="shared" si="24"/>
        <v>52.6</v>
      </c>
      <c r="DZ7" s="64">
        <f t="shared" si="24"/>
        <v>54.2</v>
      </c>
      <c r="EA7" s="64">
        <f t="shared" si="24"/>
        <v>53.8</v>
      </c>
      <c r="EB7" s="64"/>
      <c r="EC7" s="64">
        <f>EC8</f>
        <v>68.400000000000006</v>
      </c>
      <c r="ED7" s="64">
        <f t="shared" ref="ED7:EL7" si="25">ED8</f>
        <v>63.9</v>
      </c>
      <c r="EE7" s="64">
        <f t="shared" si="25"/>
        <v>68.5</v>
      </c>
      <c r="EF7" s="64">
        <f t="shared" si="25"/>
        <v>74.900000000000006</v>
      </c>
      <c r="EG7" s="64">
        <f t="shared" si="25"/>
        <v>80.5</v>
      </c>
      <c r="EH7" s="64">
        <f t="shared" si="25"/>
        <v>59.1</v>
      </c>
      <c r="EI7" s="64">
        <f t="shared" si="25"/>
        <v>68.900000000000006</v>
      </c>
      <c r="EJ7" s="64">
        <f t="shared" si="25"/>
        <v>68</v>
      </c>
      <c r="EK7" s="64">
        <f t="shared" si="25"/>
        <v>70</v>
      </c>
      <c r="EL7" s="64">
        <f t="shared" si="25"/>
        <v>71</v>
      </c>
      <c r="EM7" s="64"/>
      <c r="EN7" s="65">
        <f>EN8</f>
        <v>18630567</v>
      </c>
      <c r="EO7" s="65">
        <f t="shared" ref="EO7:EW7" si="26">EO8</f>
        <v>19395750</v>
      </c>
      <c r="EP7" s="65">
        <f t="shared" si="26"/>
        <v>19920567</v>
      </c>
      <c r="EQ7" s="65">
        <f t="shared" si="26"/>
        <v>19944400</v>
      </c>
      <c r="ER7" s="65">
        <f t="shared" si="26"/>
        <v>19834500</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23621</v>
      </c>
      <c r="D8" s="67">
        <v>46</v>
      </c>
      <c r="E8" s="67">
        <v>6</v>
      </c>
      <c r="F8" s="67">
        <v>0</v>
      </c>
      <c r="G8" s="67">
        <v>1</v>
      </c>
      <c r="H8" s="67" t="s">
        <v>126</v>
      </c>
      <c r="I8" s="67" t="s">
        <v>127</v>
      </c>
      <c r="J8" s="67" t="s">
        <v>128</v>
      </c>
      <c r="K8" s="67" t="s">
        <v>129</v>
      </c>
      <c r="L8" s="67" t="s">
        <v>130</v>
      </c>
      <c r="M8" s="67" t="s">
        <v>131</v>
      </c>
      <c r="N8" s="67" t="s">
        <v>132</v>
      </c>
      <c r="O8" s="67" t="s">
        <v>133</v>
      </c>
      <c r="P8" s="67" t="s">
        <v>134</v>
      </c>
      <c r="Q8" s="68">
        <v>6</v>
      </c>
      <c r="R8" s="67" t="s">
        <v>135</v>
      </c>
      <c r="S8" s="67" t="s">
        <v>136</v>
      </c>
      <c r="T8" s="67" t="s">
        <v>137</v>
      </c>
      <c r="U8" s="68">
        <v>9824</v>
      </c>
      <c r="V8" s="68">
        <v>5118</v>
      </c>
      <c r="W8" s="67" t="s">
        <v>138</v>
      </c>
      <c r="X8" s="69" t="s">
        <v>139</v>
      </c>
      <c r="Y8" s="68">
        <v>60</v>
      </c>
      <c r="Z8" s="68" t="s">
        <v>135</v>
      </c>
      <c r="AA8" s="68" t="s">
        <v>135</v>
      </c>
      <c r="AB8" s="68" t="s">
        <v>135</v>
      </c>
      <c r="AC8" s="68" t="s">
        <v>135</v>
      </c>
      <c r="AD8" s="68">
        <v>60</v>
      </c>
      <c r="AE8" s="68">
        <v>32</v>
      </c>
      <c r="AF8" s="68" t="s">
        <v>135</v>
      </c>
      <c r="AG8" s="68">
        <v>32</v>
      </c>
      <c r="AH8" s="70">
        <v>99.6</v>
      </c>
      <c r="AI8" s="70">
        <v>94.1</v>
      </c>
      <c r="AJ8" s="70">
        <v>102</v>
      </c>
      <c r="AK8" s="70">
        <v>102</v>
      </c>
      <c r="AL8" s="70">
        <v>89</v>
      </c>
      <c r="AM8" s="70">
        <v>97.7</v>
      </c>
      <c r="AN8" s="70">
        <v>98.5</v>
      </c>
      <c r="AO8" s="70">
        <v>98</v>
      </c>
      <c r="AP8" s="70">
        <v>98.4</v>
      </c>
      <c r="AQ8" s="70">
        <v>98.2</v>
      </c>
      <c r="AR8" s="70">
        <v>98.5</v>
      </c>
      <c r="AS8" s="70">
        <v>77.599999999999994</v>
      </c>
      <c r="AT8" s="70">
        <v>70.5</v>
      </c>
      <c r="AU8" s="70">
        <v>67.099999999999994</v>
      </c>
      <c r="AV8" s="70">
        <v>64.099999999999994</v>
      </c>
      <c r="AW8" s="70">
        <v>58.2</v>
      </c>
      <c r="AX8" s="70">
        <v>82.5</v>
      </c>
      <c r="AY8" s="70">
        <v>79.7</v>
      </c>
      <c r="AZ8" s="70">
        <v>79.599999999999994</v>
      </c>
      <c r="BA8" s="70">
        <v>77.900000000000006</v>
      </c>
      <c r="BB8" s="70">
        <v>78.099999999999994</v>
      </c>
      <c r="BC8" s="70">
        <v>89.7</v>
      </c>
      <c r="BD8" s="71">
        <v>163.6</v>
      </c>
      <c r="BE8" s="71">
        <v>217.4</v>
      </c>
      <c r="BF8" s="71">
        <v>233.2</v>
      </c>
      <c r="BG8" s="71">
        <v>250</v>
      </c>
      <c r="BH8" s="71">
        <v>282.5</v>
      </c>
      <c r="BI8" s="71">
        <v>91.2</v>
      </c>
      <c r="BJ8" s="71">
        <v>94.9</v>
      </c>
      <c r="BK8" s="71">
        <v>101.2</v>
      </c>
      <c r="BL8" s="71">
        <v>107.2</v>
      </c>
      <c r="BM8" s="71">
        <v>114.4</v>
      </c>
      <c r="BN8" s="71">
        <v>64.7</v>
      </c>
      <c r="BO8" s="70">
        <v>62.7</v>
      </c>
      <c r="BP8" s="70">
        <v>55.5</v>
      </c>
      <c r="BQ8" s="70">
        <v>45.6</v>
      </c>
      <c r="BR8" s="70">
        <v>40.799999999999997</v>
      </c>
      <c r="BS8" s="70">
        <v>40.1</v>
      </c>
      <c r="BT8" s="70">
        <v>68.599999999999994</v>
      </c>
      <c r="BU8" s="70">
        <v>67.400000000000006</v>
      </c>
      <c r="BV8" s="70">
        <v>66.599999999999994</v>
      </c>
      <c r="BW8" s="70">
        <v>66.8</v>
      </c>
      <c r="BX8" s="70">
        <v>67.900000000000006</v>
      </c>
      <c r="BY8" s="70">
        <v>74.8</v>
      </c>
      <c r="BZ8" s="71">
        <v>26462</v>
      </c>
      <c r="CA8" s="71">
        <v>27411</v>
      </c>
      <c r="CB8" s="71">
        <v>27299</v>
      </c>
      <c r="CC8" s="71">
        <v>26702</v>
      </c>
      <c r="CD8" s="71">
        <v>24485</v>
      </c>
      <c r="CE8" s="71">
        <v>23475</v>
      </c>
      <c r="CF8" s="71">
        <v>23857</v>
      </c>
      <c r="CG8" s="71">
        <v>24371</v>
      </c>
      <c r="CH8" s="71">
        <v>24882</v>
      </c>
      <c r="CI8" s="71">
        <v>25249</v>
      </c>
      <c r="CJ8" s="70">
        <v>50718</v>
      </c>
      <c r="CK8" s="71">
        <v>5813</v>
      </c>
      <c r="CL8" s="71">
        <v>6002</v>
      </c>
      <c r="CM8" s="71">
        <v>6064</v>
      </c>
      <c r="CN8" s="71">
        <v>5894</v>
      </c>
      <c r="CO8" s="71">
        <v>5889</v>
      </c>
      <c r="CP8" s="71">
        <v>8603</v>
      </c>
      <c r="CQ8" s="71">
        <v>8471</v>
      </c>
      <c r="CR8" s="71">
        <v>8736</v>
      </c>
      <c r="CS8" s="71">
        <v>8797</v>
      </c>
      <c r="CT8" s="71">
        <v>8852</v>
      </c>
      <c r="CU8" s="70">
        <v>14202</v>
      </c>
      <c r="CV8" s="71">
        <v>70.5</v>
      </c>
      <c r="CW8" s="71">
        <v>79.3</v>
      </c>
      <c r="CX8" s="71">
        <v>82.5</v>
      </c>
      <c r="CY8" s="71">
        <v>88.3</v>
      </c>
      <c r="CZ8" s="71">
        <v>96.6</v>
      </c>
      <c r="DA8" s="71">
        <v>65</v>
      </c>
      <c r="DB8" s="71">
        <v>67.5</v>
      </c>
      <c r="DC8" s="71">
        <v>67.5</v>
      </c>
      <c r="DD8" s="71">
        <v>69.5</v>
      </c>
      <c r="DE8" s="71">
        <v>70.3</v>
      </c>
      <c r="DF8" s="71">
        <v>55</v>
      </c>
      <c r="DG8" s="71">
        <v>18</v>
      </c>
      <c r="DH8" s="71">
        <v>21.3</v>
      </c>
      <c r="DI8" s="71">
        <v>22.4</v>
      </c>
      <c r="DJ8" s="71">
        <v>19.600000000000001</v>
      </c>
      <c r="DK8" s="71">
        <v>18.8</v>
      </c>
      <c r="DL8" s="71">
        <v>19</v>
      </c>
      <c r="DM8" s="71">
        <v>17.899999999999999</v>
      </c>
      <c r="DN8" s="71">
        <v>17.899999999999999</v>
      </c>
      <c r="DO8" s="71">
        <v>17.399999999999999</v>
      </c>
      <c r="DP8" s="71">
        <v>17</v>
      </c>
      <c r="DQ8" s="71">
        <v>24.3</v>
      </c>
      <c r="DR8" s="70">
        <v>78.3</v>
      </c>
      <c r="DS8" s="70">
        <v>77.400000000000006</v>
      </c>
      <c r="DT8" s="70">
        <v>78.7</v>
      </c>
      <c r="DU8" s="70">
        <v>82</v>
      </c>
      <c r="DV8" s="70">
        <v>85.2</v>
      </c>
      <c r="DW8" s="70">
        <v>43.9</v>
      </c>
      <c r="DX8" s="70">
        <v>52.4</v>
      </c>
      <c r="DY8" s="70">
        <v>52.6</v>
      </c>
      <c r="DZ8" s="70">
        <v>54.2</v>
      </c>
      <c r="EA8" s="70">
        <v>53.8</v>
      </c>
      <c r="EB8" s="70">
        <v>51.6</v>
      </c>
      <c r="EC8" s="70">
        <v>68.400000000000006</v>
      </c>
      <c r="ED8" s="70">
        <v>63.9</v>
      </c>
      <c r="EE8" s="70">
        <v>68.5</v>
      </c>
      <c r="EF8" s="70">
        <v>74.900000000000006</v>
      </c>
      <c r="EG8" s="70">
        <v>80.5</v>
      </c>
      <c r="EH8" s="70">
        <v>59.1</v>
      </c>
      <c r="EI8" s="70">
        <v>68.900000000000006</v>
      </c>
      <c r="EJ8" s="70">
        <v>68</v>
      </c>
      <c r="EK8" s="70">
        <v>70</v>
      </c>
      <c r="EL8" s="70">
        <v>71</v>
      </c>
      <c r="EM8" s="70">
        <v>67.599999999999994</v>
      </c>
      <c r="EN8" s="71">
        <v>18630567</v>
      </c>
      <c r="EO8" s="71">
        <v>19395750</v>
      </c>
      <c r="EP8" s="71">
        <v>19920567</v>
      </c>
      <c r="EQ8" s="71">
        <v>19944400</v>
      </c>
      <c r="ER8" s="71">
        <v>19834500</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2019-01-31T08:23:19Z</cp:lastPrinted>
  <dcterms:created xsi:type="dcterms:W3CDTF">2018-12-07T10:39:21Z</dcterms:created>
  <dcterms:modified xsi:type="dcterms:W3CDTF">2019-02-01T08:17:59Z</dcterms:modified>
  <cp:category/>
</cp:coreProperties>
</file>