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BB10" i="4"/>
  <c r="W10" i="4"/>
  <c r="P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<sst xmlns="http://schemas.openxmlformats.org/spreadsheetml/2006/main" count="240" uniqueCount="123">
  <si>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</si>
  <si>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</si>
  <si>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</si>
  <si>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</si>
  <si>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</si>
  <si>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</si>
  <si>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</si>
  <si>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</si>
  <si>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</si>
  <si>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</si>
  <si>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</si>
  <si>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</si>
  <si>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</si>
  <si>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</si>
  <si>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</si>
  <si>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</si>
  <si>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</si>
  <si>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</si>
  <si>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</si>
  <si>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</si>
  <si>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</si>
  <si>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</si>
  <si>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</si>
  <si>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</si>
  <si>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</si>
  <si>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</si>
  <si>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</si>
  <si>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</si>
  <si>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</si>
  <si>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</si>
  <si>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</si>
  <si>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</si>
  <si>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</si>
  <si>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</si>
  <si>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</si>
  <si>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</si>
  <si>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</si>
  <si>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</si>
  <si>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</si>
  <si>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</si>
  <si>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</si>
  <si>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</si>
  <si>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</si>
  <si>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</si>
  <si>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</si>
  <si>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</si>
  <si>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</si>
  <si>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</si>
  <si>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</si>
  <si>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</si>
  <si>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</si>
  <si>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</si>
  <si>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</si>
  <si>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</si>
  <si>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</si>
  <si>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</si>
  <si>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</si>
  <si>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</si>
  <si>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</si>
  <si>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</si>
  <si>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</si>
  <si>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</si>
  <si>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</si>
  <si>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</si>
  <si>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</si>
  <si>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</si>
  <si>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</si>
  <si>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</si>
  <si>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</si>
  <si>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</si>
  <si>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</si>
  <si>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</si>
  <si>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</si>
  <si>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</si>
  <si>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</si>
  <si>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</si>
  <si>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</si>
  <si>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</si>
  <si>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</si>
  <si>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</si>
  <si>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</si>
  <si>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</si>
  <si>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</si>
  <si>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</si>
  <si>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</si>
  <si>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</si>
  <si>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</si>
  <si>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</si>
  <si>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</si>
  <si>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</si>
  <si>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</si>
  <si>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</si>
  <si>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</si>
  <si>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</si>
  <si>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</si>
  <si>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</si>
  <si>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</si>
  <si>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</si>
  <si>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</si>
  <si>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</si>
  <si>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</si>
  <si>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</si>
  <si>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</si>
  <si>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</si>
  <si>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</si>
  <si>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</si>
  <si>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</si>
  <si>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</si>
  <si>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板柳町</t>
  </si>
  <si>
    <t>法適用</t>
  </si>
  <si>
    <t>下水道事業</t>
  </si>
  <si>
    <t>公共下水道</t>
  </si>
  <si>
    <t>Cc2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</si>
  <si>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</si>
  <si>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</si>
  <si>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</si>
  <si>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</si>
  <si>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</si>
  <si>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</si>
  <si>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r>
      <t xml:space="preserve">  平成２年度から管渠工事を行っており、耐用年数を超えた管渠は無く、本格的な改築がない。</t>
    </r>
    <r>
      <rPr>
        <sz val="11"/>
        <rFont val="ＭＳ ゴシック"/>
        <family val="3"/>
        <charset val="128"/>
      </rPr>
      <t>また、地方公営企業会計制度見直しに伴い、みなし償却制度の廃止により減価償却額が増となっている。</t>
    </r>
    <rPh sb="47" eb="49">
      <t>チホウ</t>
    </rPh>
    <rPh sb="49" eb="51">
      <t>コウエイ</t>
    </rPh>
    <rPh sb="51" eb="53">
      <t>キギョウ</t>
    </rPh>
    <rPh sb="53" eb="55">
      <t>カイケイ</t>
    </rPh>
    <rPh sb="55" eb="57">
      <t>セイド</t>
    </rPh>
    <rPh sb="57" eb="59">
      <t>ミナオ</t>
    </rPh>
    <rPh sb="61" eb="62">
      <t>トモナ</t>
    </rPh>
    <rPh sb="67" eb="69">
      <t>ショウキャク</t>
    </rPh>
    <rPh sb="69" eb="71">
      <t>セイド</t>
    </rPh>
    <rPh sb="72" eb="74">
      <t>ハイシ</t>
    </rPh>
    <rPh sb="77" eb="79">
      <t>ゲンカ</t>
    </rPh>
    <rPh sb="79" eb="81">
      <t>ショウキャク</t>
    </rPh>
    <rPh sb="81" eb="82">
      <t>ガク</t>
    </rPh>
    <rPh sb="83" eb="84">
      <t>ゾウ</t>
    </rPh>
    <phoneticPr fontId="7"/>
  </si>
  <si>
    <r>
      <t xml:space="preserve">  現在のところ、経営状況は安定しているが、将来の人口減少に伴う使用料収入の減少、及び施設の改築（更新・長寿命化）が見込まれるため</t>
    </r>
    <r>
      <rPr>
        <sz val="11"/>
        <rFont val="ＭＳ ゴシック"/>
        <family val="3"/>
        <charset val="128"/>
      </rPr>
      <t>、未収金の回収、維持管理費の削減等、事業運営について十分な検討が必要である。</t>
    </r>
    <rPh sb="66" eb="69">
      <t>ミシュウキン</t>
    </rPh>
    <rPh sb="70" eb="72">
      <t>カイシュウ</t>
    </rPh>
    <rPh sb="73" eb="75">
      <t>イジ</t>
    </rPh>
    <rPh sb="75" eb="77">
      <t>カンリ</t>
    </rPh>
    <rPh sb="83" eb="85">
      <t>ジギョウ</t>
    </rPh>
    <phoneticPr fontId="7"/>
  </si>
  <si>
    <t>非設置</t>
    <rPh sb="0" eb="1">
      <t>ヒ</t>
    </rPh>
    <rPh sb="1" eb="3">
      <t>セッチ</t>
    </rPh>
    <phoneticPr fontId="4"/>
  </si>
  <si>
    <r>
      <t xml:space="preserve">  経常収支比率は１００％を上回っている。
　現在のところ累積欠損金がなく、経営の健全性が図られている。</t>
    </r>
    <r>
      <rPr>
        <sz val="11"/>
        <rFont val="ＭＳ ゴシック"/>
        <family val="3"/>
        <charset val="128"/>
      </rPr>
      <t>水洗化率については、処理区内人口の増、水洗化人口の減少に伴い、加入率が低くなっている。
　将来の経営の健全性を保つためにも、経費回収率の向上、汚水処理原価の低減、並びに水洗化率の向上によ</t>
    </r>
    <r>
      <rPr>
        <sz val="11"/>
        <color theme="1"/>
        <rFont val="ＭＳ ゴシック"/>
        <family val="3"/>
        <charset val="128"/>
      </rPr>
      <t>る、よりいっそうの効率化が求められる。</t>
    </r>
    <rPh sb="62" eb="64">
      <t>ショリ</t>
    </rPh>
    <rPh sb="64" eb="66">
      <t>クナイ</t>
    </rPh>
    <rPh sb="66" eb="68">
      <t>ジンコウ</t>
    </rPh>
    <rPh sb="69" eb="70">
      <t>ゾウ</t>
    </rPh>
    <rPh sb="71" eb="74">
      <t>スイセンカ</t>
    </rPh>
    <rPh sb="77" eb="79">
      <t>ゲンショウ</t>
    </rPh>
    <rPh sb="80" eb="81">
      <t>トモナ</t>
    </rPh>
    <rPh sb="83" eb="85">
      <t>カニュウ</t>
    </rPh>
    <rPh sb="85" eb="86">
      <t>リツ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</si>
</sst>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13632"/>
        <c:axId val="1090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0.11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13632"/>
        <c:axId val="109032192"/>
      </c:lineChart>
      <c:dateAx>
        <c:axId val="10901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032192"/>
        <c:crosses val="autoZero"/>
        <c:auto val="1"/>
        <c:lblOffset val="100"/>
        <c:baseTimeUnit val="years"/>
      </c:dateAx>
      <c:valAx>
        <c:axId val="1090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01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09440"/>
        <c:axId val="11731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55.41</c:v>
                </c:pt>
                <c:pt idx="1">
                  <c:v>55.81</c:v>
                </c:pt>
                <c:pt idx="2">
                  <c:v>54.44</c:v>
                </c:pt>
                <c:pt idx="3">
                  <c:v>54.67</c:v>
                </c:pt>
                <c:pt idx="4">
                  <c:v>53.51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09440"/>
        <c:axId val="117310976"/>
      </c:lineChart>
      <c:dateAx>
        <c:axId val="11730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310976"/>
        <c:crosses val="autoZero"/>
        <c:auto val="1"/>
        <c:lblOffset val="100"/>
        <c:baseTimeUnit val="years"/>
      </c:dateAx>
      <c:valAx>
        <c:axId val="11731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30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76.2</c:v>
                </c:pt>
                <c:pt idx="1">
                  <c:v>76.209999999999994</c:v>
                </c:pt>
                <c:pt idx="2">
                  <c:v>75.650000000000006</c:v>
                </c:pt>
                <c:pt idx="3">
                  <c:v>74.92</c:v>
                </c:pt>
                <c:pt idx="4">
                  <c:v>75.92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40800"/>
        <c:axId val="11735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84.12</c:v>
                </c:pt>
                <c:pt idx="1">
                  <c:v>84.41</c:v>
                </c:pt>
                <c:pt idx="2">
                  <c:v>84.2</c:v>
                </c:pt>
                <c:pt idx="3">
                  <c:v>83.8</c:v>
                </c:pt>
                <c:pt idx="4">
                  <c:v>83.91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40800"/>
        <c:axId val="117351168"/>
      </c:lineChart>
      <c:dateAx>
        <c:axId val="117340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351168"/>
        <c:crosses val="autoZero"/>
        <c:auto val="1"/>
        <c:lblOffset val="100"/>
        <c:baseTimeUnit val="years"/>
      </c:dateAx>
      <c:valAx>
        <c:axId val="11735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34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105.18</c:v>
                </c:pt>
                <c:pt idx="1">
                  <c:v>105.38</c:v>
                </c:pt>
                <c:pt idx="2">
                  <c:v>104.53</c:v>
                </c:pt>
                <c:pt idx="3">
                  <c:v>104.58</c:v>
                </c:pt>
                <c:pt idx="4">
                  <c:v>101.23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32960"/>
        <c:axId val="11464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102.83</c:v>
                </c:pt>
                <c:pt idx="1">
                  <c:v>102.73</c:v>
                </c:pt>
                <c:pt idx="2">
                  <c:v>108.56</c:v>
                </c:pt>
                <c:pt idx="3">
                  <c:v>109.12</c:v>
                </c:pt>
                <c:pt idx="4">
                  <c:v>106.85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32960"/>
        <c:axId val="114643328"/>
      </c:lineChart>
      <c:dateAx>
        <c:axId val="114632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643328"/>
        <c:crosses val="autoZero"/>
        <c:auto val="1"/>
        <c:lblOffset val="100"/>
        <c:baseTimeUnit val="years"/>
      </c:dateAx>
      <c:valAx>
        <c:axId val="11464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63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11.33</c:v>
                </c:pt>
                <c:pt idx="1">
                  <c:v>12.08</c:v>
                </c:pt>
                <c:pt idx="2">
                  <c:v>25.85</c:v>
                </c:pt>
                <c:pt idx="3">
                  <c:v>27.26</c:v>
                </c:pt>
                <c:pt idx="4">
                  <c:v>28.74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69440"/>
        <c:axId val="11593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10.46</c:v>
                </c:pt>
                <c:pt idx="1">
                  <c:v>11.39</c:v>
                </c:pt>
                <c:pt idx="2">
                  <c:v>21.28</c:v>
                </c:pt>
                <c:pt idx="3">
                  <c:v>23.95</c:v>
                </c:pt>
                <c:pt idx="4">
                  <c:v>21.09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69440"/>
        <c:axId val="115933184"/>
      </c:lineChart>
      <c:dateAx>
        <c:axId val="11466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933184"/>
        <c:crosses val="autoZero"/>
        <c:auto val="1"/>
        <c:lblOffset val="100"/>
        <c:baseTimeUnit val="years"/>
      </c:dateAx>
      <c:valAx>
        <c:axId val="11593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66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51104"/>
        <c:axId val="11595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0.78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51104"/>
        <c:axId val="115953024"/>
      </c:lineChart>
      <c:dateAx>
        <c:axId val="11595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953024"/>
        <c:crosses val="autoZero"/>
        <c:auto val="1"/>
        <c:lblOffset val="100"/>
        <c:baseTimeUnit val="years"/>
      </c:dateAx>
      <c:valAx>
        <c:axId val="11595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95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15.63</c:v>
                </c:pt>
                <c:pt idx="1">
                  <c:v>2.92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98080"/>
        <c:axId val="11600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146.78</c:v>
                </c:pt>
                <c:pt idx="1">
                  <c:v>149.66</c:v>
                </c:pt>
                <c:pt idx="2">
                  <c:v>100.32</c:v>
                </c:pt>
                <c:pt idx="3">
                  <c:v>116.49</c:v>
                </c:pt>
                <c:pt idx="4">
                  <c:v>92.92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98080"/>
        <c:axId val="116004352"/>
      </c:lineChart>
      <c:dateAx>
        <c:axId val="11599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04352"/>
        <c:crosses val="autoZero"/>
        <c:auto val="1"/>
        <c:lblOffset val="100"/>
        <c:baseTimeUnit val="years"/>
      </c:dateAx>
      <c:valAx>
        <c:axId val="11600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99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8529.01</c:v>
                </c:pt>
                <c:pt idx="1">
                  <c:v>11225.51</c:v>
                </c:pt>
                <c:pt idx="2">
                  <c:v>94.4</c:v>
                </c:pt>
                <c:pt idx="3">
                  <c:v>78.989999999999995</c:v>
                </c:pt>
                <c:pt idx="4">
                  <c:v>73.09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038656"/>
        <c:axId val="11604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151.6</c:v>
                </c:pt>
                <c:pt idx="1">
                  <c:v>246.4</c:v>
                </c:pt>
                <c:pt idx="2">
                  <c:v>49.23</c:v>
                </c:pt>
                <c:pt idx="3">
                  <c:v>44.37</c:v>
                </c:pt>
                <c:pt idx="4">
                  <c:v>50.66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38656"/>
        <c:axId val="116049024"/>
      </c:lineChart>
      <c:dateAx>
        <c:axId val="11603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049024"/>
        <c:crosses val="autoZero"/>
        <c:auto val="1"/>
        <c:lblOffset val="100"/>
        <c:baseTimeUnit val="years"/>
      </c:dateAx>
      <c:valAx>
        <c:axId val="11604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03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523.53</c:v>
                </c:pt>
                <c:pt idx="1">
                  <c:v>431.76</c:v>
                </c:pt>
                <c:pt idx="2">
                  <c:v>3267.88</c:v>
                </c:pt>
                <c:pt idx="3">
                  <c:v>3245.32</c:v>
                </c:pt>
                <c:pt idx="4">
                  <c:v>2875.07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34656"/>
        <c:axId val="11613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1273.52</c:v>
                </c:pt>
                <c:pt idx="1">
                  <c:v>1209.95</c:v>
                </c:pt>
                <c:pt idx="2">
                  <c:v>1136.5</c:v>
                </c:pt>
                <c:pt idx="3">
                  <c:v>1118.56</c:v>
                </c:pt>
                <c:pt idx="4">
                  <c:v>1111.31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34656"/>
        <c:axId val="116136576"/>
      </c:lineChart>
      <c:dateAx>
        <c:axId val="11613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136576"/>
        <c:crosses val="autoZero"/>
        <c:auto val="1"/>
        <c:lblOffset val="100"/>
        <c:baseTimeUnit val="years"/>
      </c:dateAx>
      <c:valAx>
        <c:axId val="11613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13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110.88</c:v>
                </c:pt>
                <c:pt idx="1">
                  <c:v>113.12</c:v>
                </c:pt>
                <c:pt idx="2">
                  <c:v>76.37</c:v>
                </c:pt>
                <c:pt idx="3">
                  <c:v>74.849999999999994</c:v>
                </c:pt>
                <c:pt idx="4">
                  <c:v>87.79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75232"/>
        <c:axId val="11617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67.849999999999994</c:v>
                </c:pt>
                <c:pt idx="1">
                  <c:v>69.48</c:v>
                </c:pt>
                <c:pt idx="2">
                  <c:v>71.650000000000006</c:v>
                </c:pt>
                <c:pt idx="3">
                  <c:v>72.33</c:v>
                </c:pt>
                <c:pt idx="4">
                  <c:v>75.540000000000006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75232"/>
        <c:axId val="116177152"/>
      </c:lineChart>
      <c:dateAx>
        <c:axId val="11617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177152"/>
        <c:crosses val="autoZero"/>
        <c:auto val="1"/>
        <c:lblOffset val="100"/>
        <c:baseTimeUnit val="years"/>
      </c:dateAx>
      <c:valAx>
        <c:axId val="11617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17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136.41</c:v>
                </c:pt>
                <c:pt idx="1">
                  <c:v>132.91999999999999</c:v>
                </c:pt>
                <c:pt idx="2">
                  <c:v>196.28</c:v>
                </c:pt>
                <c:pt idx="3">
                  <c:v>200.72</c:v>
                </c:pt>
                <c:pt idx="4">
                  <c:v>172.26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94816"/>
        <c:axId val="11740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224.94</c:v>
                </c:pt>
                <c:pt idx="1">
                  <c:v>220.67</c:v>
                </c:pt>
                <c:pt idx="2">
                  <c:v>217.82</c:v>
                </c:pt>
                <c:pt idx="3">
                  <c:v>215.28</c:v>
                </c:pt>
                <c:pt idx="4">
                  <c:v>207.96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94816"/>
        <c:axId val="117405184"/>
      </c:lineChart>
      <c:dateAx>
        <c:axId val="11739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405184"/>
        <c:crosses val="autoZero"/>
        <c:auto val="1"/>
        <c:lblOffset val="100"/>
        <c:baseTimeUnit val="years"/>
      </c:dateAx>
      <c:valAx>
        <c:axId val="11740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39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N1" zoomScaleNormal="100" workbookViewId="0">
      <selection activeCell="CC36" sqref="CC36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青森県　板柳町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Cc2</v>
      </c>
      <c r="X8" s="49"/>
      <c r="Y8" s="49"/>
      <c r="Z8" s="49"/>
      <c r="AA8" s="49"/>
      <c r="AB8" s="49"/>
      <c r="AC8" s="49"/>
      <c r="AD8" s="50" t="s">
        <v>121</v>
      </c>
      <c r="AE8" s="50"/>
      <c r="AF8" s="50"/>
      <c r="AG8" s="50"/>
      <c r="AH8" s="50"/>
      <c r="AI8" s="50"/>
      <c r="AJ8" s="50"/>
      <c r="AK8" s="4"/>
      <c r="AL8" s="51">
        <f>データ!S6</f>
        <v>14169</v>
      </c>
      <c r="AM8" s="51"/>
      <c r="AN8" s="51"/>
      <c r="AO8" s="51"/>
      <c r="AP8" s="51"/>
      <c r="AQ8" s="51"/>
      <c r="AR8" s="51"/>
      <c r="AS8" s="51"/>
      <c r="AT8" s="46">
        <f>データ!T6</f>
        <v>41.88</v>
      </c>
      <c r="AU8" s="46"/>
      <c r="AV8" s="46"/>
      <c r="AW8" s="46"/>
      <c r="AX8" s="46"/>
      <c r="AY8" s="46"/>
      <c r="AZ8" s="46"/>
      <c r="BA8" s="46"/>
      <c r="BB8" s="46">
        <f>データ!U6</f>
        <v>338.32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45.64</v>
      </c>
      <c r="J10" s="46"/>
      <c r="K10" s="46"/>
      <c r="L10" s="46"/>
      <c r="M10" s="46"/>
      <c r="N10" s="46"/>
      <c r="O10" s="46"/>
      <c r="P10" s="46">
        <f>データ!P6</f>
        <v>52.87</v>
      </c>
      <c r="Q10" s="46"/>
      <c r="R10" s="46"/>
      <c r="S10" s="46"/>
      <c r="T10" s="46"/>
      <c r="U10" s="46"/>
      <c r="V10" s="46"/>
      <c r="W10" s="46">
        <f>データ!Q6</f>
        <v>96.89</v>
      </c>
      <c r="X10" s="46"/>
      <c r="Y10" s="46"/>
      <c r="Z10" s="46"/>
      <c r="AA10" s="46"/>
      <c r="AB10" s="46"/>
      <c r="AC10" s="46"/>
      <c r="AD10" s="51">
        <f>データ!R6</f>
        <v>2880</v>
      </c>
      <c r="AE10" s="51"/>
      <c r="AF10" s="51"/>
      <c r="AG10" s="51"/>
      <c r="AH10" s="51"/>
      <c r="AI10" s="51"/>
      <c r="AJ10" s="51"/>
      <c r="AK10" s="2"/>
      <c r="AL10" s="51">
        <f>データ!V6</f>
        <v>7443</v>
      </c>
      <c r="AM10" s="51"/>
      <c r="AN10" s="51"/>
      <c r="AO10" s="51"/>
      <c r="AP10" s="51"/>
      <c r="AQ10" s="51"/>
      <c r="AR10" s="51"/>
      <c r="AS10" s="51"/>
      <c r="AT10" s="46">
        <f>データ!W6</f>
        <v>2.95</v>
      </c>
      <c r="AU10" s="46"/>
      <c r="AV10" s="46"/>
      <c r="AW10" s="46"/>
      <c r="AX10" s="46"/>
      <c r="AY10" s="46"/>
      <c r="AZ10" s="46"/>
      <c r="BA10" s="46"/>
      <c r="BB10" s="46">
        <f>データ!X6</f>
        <v>2523.0500000000002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122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119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23817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青森県　板柳町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Cc2</v>
      </c>
      <c r="M6" s="34">
        <f t="shared" si="3"/>
        <v>0</v>
      </c>
      <c r="N6" s="35" t="str">
        <f t="shared" si="3"/>
        <v>-</v>
      </c>
      <c r="O6" s="35">
        <f t="shared" si="3"/>
        <v>45.64</v>
      </c>
      <c r="P6" s="35">
        <f t="shared" si="3"/>
        <v>52.87</v>
      </c>
      <c r="Q6" s="35">
        <f t="shared" si="3"/>
        <v>96.89</v>
      </c>
      <c r="R6" s="35">
        <f t="shared" si="3"/>
        <v>2880</v>
      </c>
      <c r="S6" s="35">
        <f t="shared" si="3"/>
        <v>14169</v>
      </c>
      <c r="T6" s="35">
        <f t="shared" si="3"/>
        <v>41.88</v>
      </c>
      <c r="U6" s="35">
        <f t="shared" si="3"/>
        <v>338.32</v>
      </c>
      <c r="V6" s="35">
        <f t="shared" si="3"/>
        <v>7443</v>
      </c>
      <c r="W6" s="35">
        <f t="shared" si="3"/>
        <v>2.95</v>
      </c>
      <c r="X6" s="35">
        <f t="shared" si="3"/>
        <v>2523.0500000000002</v>
      </c>
      <c r="Y6" s="36">
        <f>IF(Y7="",NA(),Y7)</f>
        <v>105.18</v>
      </c>
      <c r="Z6" s="36">
        <f t="shared" ref="Z6:AH6" si="4">IF(Z7="",NA(),Z7)</f>
        <v>105.38</v>
      </c>
      <c r="AA6" s="36">
        <f t="shared" si="4"/>
        <v>104.53</v>
      </c>
      <c r="AB6" s="36">
        <f t="shared" si="4"/>
        <v>104.58</v>
      </c>
      <c r="AC6" s="36">
        <f t="shared" si="4"/>
        <v>101.23</v>
      </c>
      <c r="AD6" s="36">
        <f t="shared" si="4"/>
        <v>102.83</v>
      </c>
      <c r="AE6" s="36">
        <f t="shared" si="4"/>
        <v>102.73</v>
      </c>
      <c r="AF6" s="36">
        <f t="shared" si="4"/>
        <v>108.56</v>
      </c>
      <c r="AG6" s="36">
        <f t="shared" si="4"/>
        <v>109.12</v>
      </c>
      <c r="AH6" s="36">
        <f t="shared" si="4"/>
        <v>106.85</v>
      </c>
      <c r="AI6" s="35" t="str">
        <f>IF(AI7="","",IF(AI7="-","【-】","【"&amp;SUBSTITUTE(TEXT(AI7,"#,##0.00"),"-","△")&amp;"】"))</f>
        <v>【108.57】</v>
      </c>
      <c r="AJ6" s="36">
        <f>IF(AJ7="",NA(),AJ7)</f>
        <v>15.63</v>
      </c>
      <c r="AK6" s="36">
        <f t="shared" ref="AK6:AS6" si="5">IF(AK7="",NA(),AK7)</f>
        <v>2.92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146.78</v>
      </c>
      <c r="AP6" s="36">
        <f t="shared" si="5"/>
        <v>149.66</v>
      </c>
      <c r="AQ6" s="36">
        <f t="shared" si="5"/>
        <v>100.32</v>
      </c>
      <c r="AR6" s="36">
        <f t="shared" si="5"/>
        <v>116.49</v>
      </c>
      <c r="AS6" s="36">
        <f t="shared" si="5"/>
        <v>92.92</v>
      </c>
      <c r="AT6" s="35" t="str">
        <f>IF(AT7="","",IF(AT7="-","【-】","【"&amp;SUBSTITUTE(TEXT(AT7,"#,##0.00"),"-","△")&amp;"】"))</f>
        <v>【4.38】</v>
      </c>
      <c r="AU6" s="36">
        <f>IF(AU7="",NA(),AU7)</f>
        <v>8529.01</v>
      </c>
      <c r="AV6" s="36">
        <f t="shared" ref="AV6:BD6" si="6">IF(AV7="",NA(),AV7)</f>
        <v>11225.51</v>
      </c>
      <c r="AW6" s="36">
        <f t="shared" si="6"/>
        <v>94.4</v>
      </c>
      <c r="AX6" s="36">
        <f t="shared" si="6"/>
        <v>78.989999999999995</v>
      </c>
      <c r="AY6" s="36">
        <f t="shared" si="6"/>
        <v>73.09</v>
      </c>
      <c r="AZ6" s="36">
        <f t="shared" si="6"/>
        <v>151.6</v>
      </c>
      <c r="BA6" s="36">
        <f t="shared" si="6"/>
        <v>246.4</v>
      </c>
      <c r="BB6" s="36">
        <f t="shared" si="6"/>
        <v>49.23</v>
      </c>
      <c r="BC6" s="36">
        <f t="shared" si="6"/>
        <v>44.37</v>
      </c>
      <c r="BD6" s="36">
        <f t="shared" si="6"/>
        <v>50.66</v>
      </c>
      <c r="BE6" s="35" t="str">
        <f>IF(BE7="","",IF(BE7="-","【-】","【"&amp;SUBSTITUTE(TEXT(BE7,"#,##0.00"),"-","△")&amp;"】"))</f>
        <v>【59.95】</v>
      </c>
      <c r="BF6" s="36">
        <f>IF(BF7="",NA(),BF7)</f>
        <v>523.53</v>
      </c>
      <c r="BG6" s="36">
        <f t="shared" ref="BG6:BO6" si="7">IF(BG7="",NA(),BG7)</f>
        <v>431.76</v>
      </c>
      <c r="BH6" s="36">
        <f t="shared" si="7"/>
        <v>3267.88</v>
      </c>
      <c r="BI6" s="36">
        <f t="shared" si="7"/>
        <v>3245.32</v>
      </c>
      <c r="BJ6" s="36">
        <f t="shared" si="7"/>
        <v>2875.07</v>
      </c>
      <c r="BK6" s="36">
        <f t="shared" si="7"/>
        <v>1273.52</v>
      </c>
      <c r="BL6" s="36">
        <f t="shared" si="7"/>
        <v>1209.95</v>
      </c>
      <c r="BM6" s="36">
        <f t="shared" si="7"/>
        <v>1136.5</v>
      </c>
      <c r="BN6" s="36">
        <f t="shared" si="7"/>
        <v>1118.56</v>
      </c>
      <c r="BO6" s="36">
        <f t="shared" si="7"/>
        <v>1111.31</v>
      </c>
      <c r="BP6" s="35" t="str">
        <f>IF(BP7="","",IF(BP7="-","【-】","【"&amp;SUBSTITUTE(TEXT(BP7,"#,##0.00"),"-","△")&amp;"】"))</f>
        <v>【728.30】</v>
      </c>
      <c r="BQ6" s="36">
        <f>IF(BQ7="",NA(),BQ7)</f>
        <v>110.88</v>
      </c>
      <c r="BR6" s="36">
        <f t="shared" ref="BR6:BZ6" si="8">IF(BR7="",NA(),BR7)</f>
        <v>113.12</v>
      </c>
      <c r="BS6" s="36">
        <f t="shared" si="8"/>
        <v>76.37</v>
      </c>
      <c r="BT6" s="36">
        <f t="shared" si="8"/>
        <v>74.849999999999994</v>
      </c>
      <c r="BU6" s="36">
        <f t="shared" si="8"/>
        <v>87.79</v>
      </c>
      <c r="BV6" s="36">
        <f t="shared" si="8"/>
        <v>67.849999999999994</v>
      </c>
      <c r="BW6" s="36">
        <f t="shared" si="8"/>
        <v>69.48</v>
      </c>
      <c r="BX6" s="36">
        <f t="shared" si="8"/>
        <v>71.650000000000006</v>
      </c>
      <c r="BY6" s="36">
        <f t="shared" si="8"/>
        <v>72.33</v>
      </c>
      <c r="BZ6" s="36">
        <f t="shared" si="8"/>
        <v>75.540000000000006</v>
      </c>
      <c r="CA6" s="35" t="str">
        <f>IF(CA7="","",IF(CA7="-","【-】","【"&amp;SUBSTITUTE(TEXT(CA7,"#,##0.00"),"-","△")&amp;"】"))</f>
        <v>【100.04】</v>
      </c>
      <c r="CB6" s="36">
        <f>IF(CB7="",NA(),CB7)</f>
        <v>136.41</v>
      </c>
      <c r="CC6" s="36">
        <f t="shared" ref="CC6:CK6" si="9">IF(CC7="",NA(),CC7)</f>
        <v>132.91999999999999</v>
      </c>
      <c r="CD6" s="36">
        <f t="shared" si="9"/>
        <v>196.28</v>
      </c>
      <c r="CE6" s="36">
        <f t="shared" si="9"/>
        <v>200.72</v>
      </c>
      <c r="CF6" s="36">
        <f t="shared" si="9"/>
        <v>172.26</v>
      </c>
      <c r="CG6" s="36">
        <f t="shared" si="9"/>
        <v>224.94</v>
      </c>
      <c r="CH6" s="36">
        <f t="shared" si="9"/>
        <v>220.67</v>
      </c>
      <c r="CI6" s="36">
        <f t="shared" si="9"/>
        <v>217.82</v>
      </c>
      <c r="CJ6" s="36">
        <f t="shared" si="9"/>
        <v>215.28</v>
      </c>
      <c r="CK6" s="36">
        <f t="shared" si="9"/>
        <v>207.96</v>
      </c>
      <c r="CL6" s="35" t="str">
        <f>IF(CL7="","",IF(CL7="-","【-】","【"&amp;SUBSTITUTE(TEXT(CL7,"#,##0.00"),"-","△")&amp;"】"))</f>
        <v>【137.82】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 t="str">
        <f t="shared" si="10"/>
        <v>-</v>
      </c>
      <c r="CR6" s="36">
        <f t="shared" si="10"/>
        <v>55.41</v>
      </c>
      <c r="CS6" s="36">
        <f t="shared" si="10"/>
        <v>55.81</v>
      </c>
      <c r="CT6" s="36">
        <f t="shared" si="10"/>
        <v>54.44</v>
      </c>
      <c r="CU6" s="36">
        <f t="shared" si="10"/>
        <v>54.67</v>
      </c>
      <c r="CV6" s="36">
        <f t="shared" si="10"/>
        <v>53.51</v>
      </c>
      <c r="CW6" s="35" t="str">
        <f>IF(CW7="","",IF(CW7="-","【-】","【"&amp;SUBSTITUTE(TEXT(CW7,"#,##0.00"),"-","△")&amp;"】"))</f>
        <v>【60.09】</v>
      </c>
      <c r="CX6" s="36">
        <f>IF(CX7="",NA(),CX7)</f>
        <v>76.2</v>
      </c>
      <c r="CY6" s="36">
        <f t="shared" ref="CY6:DG6" si="11">IF(CY7="",NA(),CY7)</f>
        <v>76.209999999999994</v>
      </c>
      <c r="CZ6" s="36">
        <f t="shared" si="11"/>
        <v>75.650000000000006</v>
      </c>
      <c r="DA6" s="36">
        <f t="shared" si="11"/>
        <v>74.92</v>
      </c>
      <c r="DB6" s="36">
        <f t="shared" si="11"/>
        <v>75.92</v>
      </c>
      <c r="DC6" s="36">
        <f t="shared" si="11"/>
        <v>84.12</v>
      </c>
      <c r="DD6" s="36">
        <f t="shared" si="11"/>
        <v>84.41</v>
      </c>
      <c r="DE6" s="36">
        <f t="shared" si="11"/>
        <v>84.2</v>
      </c>
      <c r="DF6" s="36">
        <f t="shared" si="11"/>
        <v>83.8</v>
      </c>
      <c r="DG6" s="36">
        <f t="shared" si="11"/>
        <v>83.91</v>
      </c>
      <c r="DH6" s="35" t="str">
        <f>IF(DH7="","",IF(DH7="-","【-】","【"&amp;SUBSTITUTE(TEXT(DH7,"#,##0.00"),"-","△")&amp;"】"))</f>
        <v>【94.90】</v>
      </c>
      <c r="DI6" s="36">
        <f>IF(DI7="",NA(),DI7)</f>
        <v>11.33</v>
      </c>
      <c r="DJ6" s="36">
        <f t="shared" ref="DJ6:DR6" si="12">IF(DJ7="",NA(),DJ7)</f>
        <v>12.08</v>
      </c>
      <c r="DK6" s="36">
        <f t="shared" si="12"/>
        <v>25.85</v>
      </c>
      <c r="DL6" s="36">
        <f t="shared" si="12"/>
        <v>27.26</v>
      </c>
      <c r="DM6" s="36">
        <f t="shared" si="12"/>
        <v>28.74</v>
      </c>
      <c r="DN6" s="36">
        <f t="shared" si="12"/>
        <v>10.46</v>
      </c>
      <c r="DO6" s="36">
        <f t="shared" si="12"/>
        <v>11.39</v>
      </c>
      <c r="DP6" s="36">
        <f t="shared" si="12"/>
        <v>21.28</v>
      </c>
      <c r="DQ6" s="36">
        <f t="shared" si="12"/>
        <v>23.95</v>
      </c>
      <c r="DR6" s="36">
        <f t="shared" si="12"/>
        <v>21.09</v>
      </c>
      <c r="DS6" s="35" t="str">
        <f>IF(DS7="","",IF(DS7="-","【-】","【"&amp;SUBSTITUTE(TEXT(DS7,"#,##0.00"),"-","△")&amp;"】"))</f>
        <v>【37.36】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6">
        <f t="shared" si="13"/>
        <v>0.66</v>
      </c>
      <c r="DZ6" s="36">
        <f t="shared" si="13"/>
        <v>0.78</v>
      </c>
      <c r="EA6" s="35">
        <f t="shared" si="13"/>
        <v>0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【4.96】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>
        <f t="shared" si="14"/>
        <v>0.1</v>
      </c>
      <c r="EK6" s="36">
        <f t="shared" si="14"/>
        <v>7.0000000000000007E-2</v>
      </c>
      <c r="EL6" s="36">
        <f t="shared" si="14"/>
        <v>0.04</v>
      </c>
      <c r="EM6" s="36">
        <f t="shared" si="14"/>
        <v>0.11</v>
      </c>
      <c r="EN6" s="36">
        <f t="shared" si="14"/>
        <v>0.15</v>
      </c>
      <c r="EO6" s="35" t="str">
        <f>IF(EO7="","",IF(EO7="-","【-】","【"&amp;SUBSTITUTE(TEXT(EO7,"#,##0.00"),"-","△")&amp;"】"))</f>
        <v>【0.27】</v>
      </c>
    </row>
    <row r="7" spans="1:148" s="37" customFormat="1">
      <c r="A7" s="29"/>
      <c r="B7" s="38">
        <v>2016</v>
      </c>
      <c r="C7" s="38">
        <v>23817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45.64</v>
      </c>
      <c r="P7" s="39">
        <v>52.87</v>
      </c>
      <c r="Q7" s="39">
        <v>96.89</v>
      </c>
      <c r="R7" s="39">
        <v>2880</v>
      </c>
      <c r="S7" s="39">
        <v>14169</v>
      </c>
      <c r="T7" s="39">
        <v>41.88</v>
      </c>
      <c r="U7" s="39">
        <v>338.32</v>
      </c>
      <c r="V7" s="39">
        <v>7443</v>
      </c>
      <c r="W7" s="39">
        <v>2.95</v>
      </c>
      <c r="X7" s="39">
        <v>2523.0500000000002</v>
      </c>
      <c r="Y7" s="39">
        <v>105.18</v>
      </c>
      <c r="Z7" s="39">
        <v>105.38</v>
      </c>
      <c r="AA7" s="39">
        <v>104.53</v>
      </c>
      <c r="AB7" s="39">
        <v>104.58</v>
      </c>
      <c r="AC7" s="39">
        <v>101.23</v>
      </c>
      <c r="AD7" s="39">
        <v>102.83</v>
      </c>
      <c r="AE7" s="39">
        <v>102.73</v>
      </c>
      <c r="AF7" s="39">
        <v>108.56</v>
      </c>
      <c r="AG7" s="39">
        <v>109.12</v>
      </c>
      <c r="AH7" s="39">
        <v>106.85</v>
      </c>
      <c r="AI7" s="39">
        <v>108.57</v>
      </c>
      <c r="AJ7" s="39">
        <v>15.63</v>
      </c>
      <c r="AK7" s="39">
        <v>2.92</v>
      </c>
      <c r="AL7" s="39">
        <v>0</v>
      </c>
      <c r="AM7" s="39">
        <v>0</v>
      </c>
      <c r="AN7" s="39">
        <v>0</v>
      </c>
      <c r="AO7" s="39">
        <v>146.78</v>
      </c>
      <c r="AP7" s="39">
        <v>149.66</v>
      </c>
      <c r="AQ7" s="39">
        <v>100.32</v>
      </c>
      <c r="AR7" s="39">
        <v>116.49</v>
      </c>
      <c r="AS7" s="39">
        <v>92.92</v>
      </c>
      <c r="AT7" s="39">
        <v>4.38</v>
      </c>
      <c r="AU7" s="39">
        <v>8529.01</v>
      </c>
      <c r="AV7" s="39">
        <v>11225.51</v>
      </c>
      <c r="AW7" s="39">
        <v>94.4</v>
      </c>
      <c r="AX7" s="39">
        <v>78.989999999999995</v>
      </c>
      <c r="AY7" s="39">
        <v>73.09</v>
      </c>
      <c r="AZ7" s="39">
        <v>151.6</v>
      </c>
      <c r="BA7" s="39">
        <v>246.4</v>
      </c>
      <c r="BB7" s="39">
        <v>49.23</v>
      </c>
      <c r="BC7" s="39">
        <v>44.37</v>
      </c>
      <c r="BD7" s="39">
        <v>50.66</v>
      </c>
      <c r="BE7" s="39">
        <v>59.95</v>
      </c>
      <c r="BF7" s="39">
        <v>523.53</v>
      </c>
      <c r="BG7" s="39">
        <v>431.76</v>
      </c>
      <c r="BH7" s="39">
        <v>3267.88</v>
      </c>
      <c r="BI7" s="39">
        <v>3245.32</v>
      </c>
      <c r="BJ7" s="39">
        <v>2875.07</v>
      </c>
      <c r="BK7" s="39">
        <v>1273.52</v>
      </c>
      <c r="BL7" s="39">
        <v>1209.95</v>
      </c>
      <c r="BM7" s="39">
        <v>1136.5</v>
      </c>
      <c r="BN7" s="39">
        <v>1118.56</v>
      </c>
      <c r="BO7" s="39">
        <v>1111.31</v>
      </c>
      <c r="BP7" s="39">
        <v>728.3</v>
      </c>
      <c r="BQ7" s="39">
        <v>110.88</v>
      </c>
      <c r="BR7" s="39">
        <v>113.12</v>
      </c>
      <c r="BS7" s="39">
        <v>76.37</v>
      </c>
      <c r="BT7" s="39">
        <v>74.849999999999994</v>
      </c>
      <c r="BU7" s="39">
        <v>87.79</v>
      </c>
      <c r="BV7" s="39">
        <v>67.849999999999994</v>
      </c>
      <c r="BW7" s="39">
        <v>69.48</v>
      </c>
      <c r="BX7" s="39">
        <v>71.650000000000006</v>
      </c>
      <c r="BY7" s="39">
        <v>72.33</v>
      </c>
      <c r="BZ7" s="39">
        <v>75.540000000000006</v>
      </c>
      <c r="CA7" s="39">
        <v>100.04</v>
      </c>
      <c r="CB7" s="39">
        <v>136.41</v>
      </c>
      <c r="CC7" s="39">
        <v>132.91999999999999</v>
      </c>
      <c r="CD7" s="39">
        <v>196.28</v>
      </c>
      <c r="CE7" s="39">
        <v>200.72</v>
      </c>
      <c r="CF7" s="39">
        <v>172.26</v>
      </c>
      <c r="CG7" s="39">
        <v>224.94</v>
      </c>
      <c r="CH7" s="39">
        <v>220.67</v>
      </c>
      <c r="CI7" s="39">
        <v>217.82</v>
      </c>
      <c r="CJ7" s="39">
        <v>215.28</v>
      </c>
      <c r="CK7" s="39">
        <v>207.96</v>
      </c>
      <c r="CL7" s="39">
        <v>137.82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 t="s">
        <v>113</v>
      </c>
      <c r="CR7" s="39">
        <v>55.41</v>
      </c>
      <c r="CS7" s="39">
        <v>55.81</v>
      </c>
      <c r="CT7" s="39">
        <v>54.44</v>
      </c>
      <c r="CU7" s="39">
        <v>54.67</v>
      </c>
      <c r="CV7" s="39">
        <v>53.51</v>
      </c>
      <c r="CW7" s="39">
        <v>60.09</v>
      </c>
      <c r="CX7" s="39">
        <v>76.2</v>
      </c>
      <c r="CY7" s="39">
        <v>76.209999999999994</v>
      </c>
      <c r="CZ7" s="39">
        <v>75.650000000000006</v>
      </c>
      <c r="DA7" s="39">
        <v>74.92</v>
      </c>
      <c r="DB7" s="39">
        <v>75.92</v>
      </c>
      <c r="DC7" s="39">
        <v>84.12</v>
      </c>
      <c r="DD7" s="39">
        <v>84.41</v>
      </c>
      <c r="DE7" s="39">
        <v>84.2</v>
      </c>
      <c r="DF7" s="39">
        <v>83.8</v>
      </c>
      <c r="DG7" s="39">
        <v>83.91</v>
      </c>
      <c r="DH7" s="39">
        <v>94.9</v>
      </c>
      <c r="DI7" s="39">
        <v>11.33</v>
      </c>
      <c r="DJ7" s="39">
        <v>12.08</v>
      </c>
      <c r="DK7" s="39">
        <v>25.85</v>
      </c>
      <c r="DL7" s="39">
        <v>27.26</v>
      </c>
      <c r="DM7" s="39">
        <v>28.74</v>
      </c>
      <c r="DN7" s="39">
        <v>10.46</v>
      </c>
      <c r="DO7" s="39">
        <v>11.39</v>
      </c>
      <c r="DP7" s="39">
        <v>21.28</v>
      </c>
      <c r="DQ7" s="39">
        <v>23.95</v>
      </c>
      <c r="DR7" s="39">
        <v>21.09</v>
      </c>
      <c r="DS7" s="39">
        <v>37.36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0.66</v>
      </c>
      <c r="DZ7" s="39">
        <v>0.78</v>
      </c>
      <c r="EA7" s="39">
        <v>0</v>
      </c>
      <c r="EB7" s="39">
        <v>0</v>
      </c>
      <c r="EC7" s="39">
        <v>0</v>
      </c>
      <c r="ED7" s="39">
        <v>4.96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0.1</v>
      </c>
      <c r="EK7" s="39">
        <v>7.0000000000000007E-2</v>
      </c>
      <c r="EL7" s="39">
        <v>0.04</v>
      </c>
      <c r="EM7" s="39">
        <v>0.11</v>
      </c>
      <c r="EN7" s="39">
        <v>0.15</v>
      </c>
      <c r="EO7" s="39">
        <v>0.27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