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G01.ROKUNOHE\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<sst xmlns="http://schemas.openxmlformats.org/spreadsheetml/2006/main" count="240" uniqueCount="125">
  <si>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</si>
  <si>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</si>
  <si>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</si>
  <si>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</si>
  <si>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</si>
  <si>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</si>
  <si>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</si>
  <si>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</si>
  <si>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</si>
  <si>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</si>
  <si>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</si>
  <si>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</si>
  <si>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</si>
  <si>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</si>
  <si>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</si>
  <si>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</si>
  <si>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</si>
  <si>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</si>
  <si>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</si>
  <si>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</si>
  <si>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</si>
  <si>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</si>
  <si>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</si>
  <si>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</si>
  <si>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</si>
  <si>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</si>
  <si>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</si>
  <si>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</si>
  <si>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</si>
  <si>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</si>
  <si>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</si>
  <si>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</si>
  <si>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</si>
  <si>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</si>
  <si>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</si>
  <si>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</si>
  <si>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</si>
  <si>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</si>
  <si>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</si>
  <si>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</si>
  <si>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</si>
  <si>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</si>
  <si>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</si>
  <si>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</si>
  <si>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</si>
  <si>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</si>
  <si>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</si>
  <si>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</si>
  <si>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</si>
  <si>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</si>
  <si>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</si>
  <si>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</si>
  <si>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</si>
  <si>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</si>
  <si>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</si>
  <si>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</si>
  <si>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</si>
  <si>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</si>
  <si>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</si>
  <si>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</si>
  <si>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</si>
  <si>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</si>
  <si>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</si>
  <si>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</si>
  <si>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</si>
  <si>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</si>
  <si>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</si>
  <si>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</si>
  <si>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</si>
  <si>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</si>
  <si>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</si>
  <si>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</si>
  <si>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</si>
  <si>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</si>
  <si>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</si>
  <si>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</si>
  <si>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</si>
  <si>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</si>
  <si>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</si>
  <si>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</si>
  <si>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</si>
  <si>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</si>
  <si>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</si>
  <si>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</si>
  <si>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</si>
  <si>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</si>
  <si>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</si>
  <si>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</si>
  <si>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</si>
  <si>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</si>
  <si>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</si>
  <si>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</si>
  <si>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</si>
  <si>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</si>
  <si>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</si>
  <si>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</si>
  <si>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</si>
  <si>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</si>
  <si>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</si>
  <si>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</si>
  <si>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</si>
  <si>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</si>
  <si>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</si>
  <si>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</si>
  <si>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</si>
  <si>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</si>
  <si>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</si>
  <si>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</si>
  <si>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</si>
  <si>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六戸町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</si>
  <si>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</si>
  <si>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</si>
  <si>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</si>
  <si>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</si>
  <si>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</si>
  <si>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</si>
  <si>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</si>
  <si>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</si>
  <si>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</si>
  <si>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</si>
  <si>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</si>
  <si>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・平成２９年度から順次施設・設備更新事業を実施することとしている。</t>
    <rPh sb="1" eb="3">
      <t>ヘイセイ</t>
    </rPh>
    <rPh sb="5" eb="6">
      <t>ネン</t>
    </rPh>
    <rPh sb="6" eb="7">
      <t>ド</t>
    </rPh>
    <rPh sb="9" eb="11">
      <t>ジュンジ</t>
    </rPh>
    <rPh sb="11" eb="13">
      <t>シセツ</t>
    </rPh>
    <rPh sb="14" eb="16">
      <t>セツビ</t>
    </rPh>
    <rPh sb="16" eb="18">
      <t>コウシン</t>
    </rPh>
    <rPh sb="18" eb="20">
      <t>ジギョウ</t>
    </rPh>
    <rPh sb="21" eb="23">
      <t>ジッシ</t>
    </rPh>
    <phoneticPr fontId="7"/>
  </si>
  <si>
    <t>非設置</t>
    <rPh sb="0" eb="1">
      <t>ヒ</t>
    </rPh>
    <rPh sb="1" eb="3">
      <t>セッチ</t>
    </rPh>
    <phoneticPr fontId="4"/>
  </si>
  <si>
    <t>・前年度に比べ比率はほぼ横ばいであり、使用料料金収入で維持管理費を賄えていない状況である。また、企業債残高対事業規模比率についても、使用料料金水準が適切であれば比率を下げることができると思われる。今後、長寿命化事業を実施していくことから、財源を確保する意味でも使用料の適正化（使用料料金の増額改定等）の検討を進めていくこととする。</t>
    <rPh sb="12" eb="13">
      <t>ヨコ</t>
    </rPh>
    <rPh sb="48" eb="50">
      <t>キギョウ</t>
    </rPh>
    <rPh sb="50" eb="51">
      <t>サイ</t>
    </rPh>
    <rPh sb="51" eb="53">
      <t>ザンダカ</t>
    </rPh>
    <rPh sb="53" eb="54">
      <t>タイ</t>
    </rPh>
    <rPh sb="54" eb="56">
      <t>ジギョウ</t>
    </rPh>
    <rPh sb="56" eb="58">
      <t>キボ</t>
    </rPh>
    <rPh sb="58" eb="60">
      <t>ヒリツ</t>
    </rPh>
    <rPh sb="66" eb="69">
      <t>シヨウリョウ</t>
    </rPh>
    <rPh sb="98" eb="100">
      <t>コンゴ</t>
    </rPh>
    <rPh sb="101" eb="102">
      <t>チョウ</t>
    </rPh>
    <rPh sb="102" eb="105">
      <t>ジュミョウカ</t>
    </rPh>
    <rPh sb="105" eb="107">
      <t>ジギョウ</t>
    </rPh>
    <rPh sb="108" eb="110">
      <t>ジッシ</t>
    </rPh>
    <rPh sb="119" eb="121">
      <t>ザイゲン</t>
    </rPh>
    <rPh sb="122" eb="124">
      <t>カクホ</t>
    </rPh>
    <rPh sb="126" eb="128">
      <t>イミ</t>
    </rPh>
    <rPh sb="154" eb="155">
      <t>スス</t>
    </rPh>
    <phoneticPr fontId="7"/>
  </si>
  <si>
    <t>・前年度に比べ比率はほぼ横ばいであり、使用料料金収入で維持管理費を賄えていない状況である。また、企業債残高対事業規模比率についても、使用料料金水準が適切であれば比率を下げることができると思われる。今後、長寿命化事業を実施していくことから、財源を確保する意味でも使用料の適正化（使用料料金の増額改定等）の検討を進めていくこととす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</si>
</sst>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843600"/>
        <c:axId val="20084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00843600"/>
        <c:axId val="200843992"/>
      </c:lineChart>
      <c:dateAx>
        <c:axId val="200843600"/>
        <c:scaling>
          <c:orientation val="minMax"/>
        </c:scaling>
        <c:delete val="1"/>
        <c:axPos val="b"/>
        <c:numFmt formatCode="ge" sourceLinked="1"/>
        <c:majorTickMark val="none"/>
        <c:minorTickMark val="none"/>
        <c:tickLblPos val="none"/>
        <c:crossAx val="200843992"/>
        <c:crosses val="autoZero"/>
        <c:auto val="1"/>
        <c:lblOffset val="100"/>
        <c:baseTimeUnit val="years"/>
      </c:dateAx>
      <c:valAx>
        <c:axId val="20084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4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40.19</c:v>
                </c:pt>
                <c:pt idx="1">
                  <c:v>40.07</c:v>
                </c:pt>
                <c:pt idx="2">
                  <c:v>38.729999999999997</c:v>
                </c:pt>
                <c:pt idx="3">
                  <c:v>39.46</c:v>
                </c:pt>
                <c:pt idx="4">
                  <c:v>40.44</c:v>
                </c:pt>
              </c:numCache>
            </c:numRef>
          </c:val>
        </c:ser>
        <c:dLbls>
          <c:showLegendKey val="0"/>
          <c:showVal val="0"/>
          <c:showCatName val="0"/>
          <c:showSerName val="0"/>
          <c:showPercent val="0"/>
          <c:showBubbleSize val="0"/>
        </c:dLbls>
        <c:gapWidth val="150"/>
        <c:axId val="201722328"/>
        <c:axId val="2017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01722328"/>
        <c:axId val="201722720"/>
      </c:lineChart>
      <c:dateAx>
        <c:axId val="201722328"/>
        <c:scaling>
          <c:orientation val="minMax"/>
        </c:scaling>
        <c:delete val="1"/>
        <c:axPos val="b"/>
        <c:numFmt formatCode="ge" sourceLinked="1"/>
        <c:majorTickMark val="none"/>
        <c:minorTickMark val="none"/>
        <c:tickLblPos val="none"/>
        <c:crossAx val="201722720"/>
        <c:crosses val="autoZero"/>
        <c:auto val="1"/>
        <c:lblOffset val="100"/>
        <c:baseTimeUnit val="years"/>
      </c:dateAx>
      <c:valAx>
        <c:axId val="2017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2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81.81</c:v>
                </c:pt>
                <c:pt idx="1">
                  <c:v>73.599999999999994</c:v>
                </c:pt>
                <c:pt idx="2">
                  <c:v>73.59</c:v>
                </c:pt>
                <c:pt idx="3">
                  <c:v>74.02</c:v>
                </c:pt>
                <c:pt idx="4">
                  <c:v>74.62</c:v>
                </c:pt>
              </c:numCache>
            </c:numRef>
          </c:val>
        </c:ser>
        <c:dLbls>
          <c:showLegendKey val="0"/>
          <c:showVal val="0"/>
          <c:showCatName val="0"/>
          <c:showSerName val="0"/>
          <c:showPercent val="0"/>
          <c:showBubbleSize val="0"/>
        </c:dLbls>
        <c:gapWidth val="150"/>
        <c:axId val="201810312"/>
        <c:axId val="20181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01810312"/>
        <c:axId val="201810704"/>
      </c:lineChart>
      <c:dateAx>
        <c:axId val="201810312"/>
        <c:scaling>
          <c:orientation val="minMax"/>
        </c:scaling>
        <c:delete val="1"/>
        <c:axPos val="b"/>
        <c:numFmt formatCode="ge" sourceLinked="1"/>
        <c:majorTickMark val="none"/>
        <c:minorTickMark val="none"/>
        <c:tickLblPos val="none"/>
        <c:crossAx val="201810704"/>
        <c:crosses val="autoZero"/>
        <c:auto val="1"/>
        <c:lblOffset val="100"/>
        <c:baseTimeUnit val="years"/>
      </c:dateAx>
      <c:valAx>
        <c:axId val="20181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1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100.3</c:v>
                </c:pt>
                <c:pt idx="1">
                  <c:v>100.74</c:v>
                </c:pt>
                <c:pt idx="2">
                  <c:v>100.15</c:v>
                </c:pt>
                <c:pt idx="3">
                  <c:v>76.66</c:v>
                </c:pt>
                <c:pt idx="4">
                  <c:v>77.12</c:v>
                </c:pt>
              </c:numCache>
            </c:numRef>
          </c:val>
        </c:ser>
        <c:dLbls>
          <c:showLegendKey val="0"/>
          <c:showVal val="0"/>
          <c:showCatName val="0"/>
          <c:showSerName val="0"/>
          <c:showPercent val="0"/>
          <c:showBubbleSize val="0"/>
        </c:dLbls>
        <c:gapWidth val="150"/>
        <c:axId val="200845168"/>
        <c:axId val="20084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845168"/>
        <c:axId val="200845560"/>
      </c:lineChart>
      <c:dateAx>
        <c:axId val="200845168"/>
        <c:scaling>
          <c:orientation val="minMax"/>
        </c:scaling>
        <c:delete val="1"/>
        <c:axPos val="b"/>
        <c:numFmt formatCode="ge" sourceLinked="1"/>
        <c:majorTickMark val="none"/>
        <c:minorTickMark val="none"/>
        <c:tickLblPos val="none"/>
        <c:crossAx val="200845560"/>
        <c:crosses val="autoZero"/>
        <c:auto val="1"/>
        <c:lblOffset val="100"/>
        <c:baseTimeUnit val="years"/>
      </c:dateAx>
      <c:valAx>
        <c:axId val="20084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4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846736"/>
        <c:axId val="20151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846736"/>
        <c:axId val="201513040"/>
      </c:lineChart>
      <c:dateAx>
        <c:axId val="200846736"/>
        <c:scaling>
          <c:orientation val="minMax"/>
        </c:scaling>
        <c:delete val="1"/>
        <c:axPos val="b"/>
        <c:numFmt formatCode="ge" sourceLinked="1"/>
        <c:majorTickMark val="none"/>
        <c:minorTickMark val="none"/>
        <c:tickLblPos val="none"/>
        <c:crossAx val="201513040"/>
        <c:crosses val="autoZero"/>
        <c:auto val="1"/>
        <c:lblOffset val="100"/>
        <c:baseTimeUnit val="years"/>
      </c:dateAx>
      <c:valAx>
        <c:axId val="20151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4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514216"/>
        <c:axId val="20151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514216"/>
        <c:axId val="201514608"/>
      </c:lineChart>
      <c:dateAx>
        <c:axId val="201514216"/>
        <c:scaling>
          <c:orientation val="minMax"/>
        </c:scaling>
        <c:delete val="1"/>
        <c:axPos val="b"/>
        <c:numFmt formatCode="ge" sourceLinked="1"/>
        <c:majorTickMark val="none"/>
        <c:minorTickMark val="none"/>
        <c:tickLblPos val="none"/>
        <c:crossAx val="201514608"/>
        <c:crosses val="autoZero"/>
        <c:auto val="1"/>
        <c:lblOffset val="100"/>
        <c:baseTimeUnit val="years"/>
      </c:dateAx>
      <c:valAx>
        <c:axId val="20151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1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515784"/>
        <c:axId val="20151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515784"/>
        <c:axId val="201516176"/>
      </c:lineChart>
      <c:dateAx>
        <c:axId val="201515784"/>
        <c:scaling>
          <c:orientation val="minMax"/>
        </c:scaling>
        <c:delete val="1"/>
        <c:axPos val="b"/>
        <c:numFmt formatCode="ge" sourceLinked="1"/>
        <c:majorTickMark val="none"/>
        <c:minorTickMark val="none"/>
        <c:tickLblPos val="none"/>
        <c:crossAx val="201516176"/>
        <c:crosses val="autoZero"/>
        <c:auto val="1"/>
        <c:lblOffset val="100"/>
        <c:baseTimeUnit val="years"/>
      </c:dateAx>
      <c:valAx>
        <c:axId val="20151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660816"/>
        <c:axId val="20166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660816"/>
        <c:axId val="201661208"/>
      </c:lineChart>
      <c:dateAx>
        <c:axId val="201660816"/>
        <c:scaling>
          <c:orientation val="minMax"/>
        </c:scaling>
        <c:delete val="1"/>
        <c:axPos val="b"/>
        <c:numFmt formatCode="ge" sourceLinked="1"/>
        <c:majorTickMark val="none"/>
        <c:minorTickMark val="none"/>
        <c:tickLblPos val="none"/>
        <c:crossAx val="201661208"/>
        <c:crosses val="autoZero"/>
        <c:auto val="1"/>
        <c:lblOffset val="100"/>
        <c:baseTimeUnit val="years"/>
      </c:dateAx>
      <c:valAx>
        <c:axId val="20166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6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3179.84</c:v>
                </c:pt>
                <c:pt idx="1">
                  <c:v>3141.68</c:v>
                </c:pt>
                <c:pt idx="2">
                  <c:v>2713.89</c:v>
                </c:pt>
                <c:pt idx="3">
                  <c:v>2000.82</c:v>
                </c:pt>
                <c:pt idx="4">
                  <c:v>3453.24</c:v>
                </c:pt>
              </c:numCache>
            </c:numRef>
          </c:val>
        </c:ser>
        <c:dLbls>
          <c:showLegendKey val="0"/>
          <c:showVal val="0"/>
          <c:showCatName val="0"/>
          <c:showSerName val="0"/>
          <c:showPercent val="0"/>
          <c:showBubbleSize val="0"/>
        </c:dLbls>
        <c:gapWidth val="150"/>
        <c:axId val="201662384"/>
        <c:axId val="20166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01662384"/>
        <c:axId val="201662776"/>
      </c:lineChart>
      <c:dateAx>
        <c:axId val="201662384"/>
        <c:scaling>
          <c:orientation val="minMax"/>
        </c:scaling>
        <c:delete val="1"/>
        <c:axPos val="b"/>
        <c:numFmt formatCode="ge" sourceLinked="1"/>
        <c:majorTickMark val="none"/>
        <c:minorTickMark val="none"/>
        <c:tickLblPos val="none"/>
        <c:crossAx val="201662776"/>
        <c:crosses val="autoZero"/>
        <c:auto val="1"/>
        <c:lblOffset val="100"/>
        <c:baseTimeUnit val="years"/>
      </c:dateAx>
      <c:valAx>
        <c:axId val="20166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6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50.81</c:v>
                </c:pt>
                <c:pt idx="1">
                  <c:v>51.74</c:v>
                </c:pt>
                <c:pt idx="2">
                  <c:v>52.6</c:v>
                </c:pt>
                <c:pt idx="3">
                  <c:v>24.18</c:v>
                </c:pt>
                <c:pt idx="4">
                  <c:v>24.5</c:v>
                </c:pt>
              </c:numCache>
            </c:numRef>
          </c:val>
        </c:ser>
        <c:dLbls>
          <c:showLegendKey val="0"/>
          <c:showVal val="0"/>
          <c:showCatName val="0"/>
          <c:showSerName val="0"/>
          <c:showPercent val="0"/>
          <c:showBubbleSize val="0"/>
        </c:dLbls>
        <c:gapWidth val="150"/>
        <c:axId val="201663952"/>
        <c:axId val="2017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01663952"/>
        <c:axId val="201719584"/>
      </c:lineChart>
      <c:dateAx>
        <c:axId val="201663952"/>
        <c:scaling>
          <c:orientation val="minMax"/>
        </c:scaling>
        <c:delete val="1"/>
        <c:axPos val="b"/>
        <c:numFmt formatCode="ge" sourceLinked="1"/>
        <c:majorTickMark val="none"/>
        <c:minorTickMark val="none"/>
        <c:tickLblPos val="none"/>
        <c:crossAx val="201719584"/>
        <c:crosses val="autoZero"/>
        <c:auto val="1"/>
        <c:lblOffset val="100"/>
        <c:baseTimeUnit val="years"/>
      </c:dateAx>
      <c:valAx>
        <c:axId val="2017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6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238.55</c:v>
                </c:pt>
                <c:pt idx="1">
                  <c:v>230.55</c:v>
                </c:pt>
                <c:pt idx="2">
                  <c:v>233.03</c:v>
                </c:pt>
                <c:pt idx="3">
                  <c:v>522.13</c:v>
                </c:pt>
                <c:pt idx="4">
                  <c:v>513.76</c:v>
                </c:pt>
              </c:numCache>
            </c:numRef>
          </c:val>
        </c:ser>
        <c:dLbls>
          <c:showLegendKey val="0"/>
          <c:showVal val="0"/>
          <c:showCatName val="0"/>
          <c:showSerName val="0"/>
          <c:showPercent val="0"/>
          <c:showBubbleSize val="0"/>
        </c:dLbls>
        <c:gapWidth val="150"/>
        <c:axId val="201720760"/>
        <c:axId val="2017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01720760"/>
        <c:axId val="201721152"/>
      </c:lineChart>
      <c:dateAx>
        <c:axId val="201720760"/>
        <c:scaling>
          <c:orientation val="minMax"/>
        </c:scaling>
        <c:delete val="1"/>
        <c:axPos val="b"/>
        <c:numFmt formatCode="ge" sourceLinked="1"/>
        <c:majorTickMark val="none"/>
        <c:minorTickMark val="none"/>
        <c:tickLblPos val="none"/>
        <c:crossAx val="201721152"/>
        <c:crosses val="autoZero"/>
        <c:auto val="1"/>
        <c:lblOffset val="100"/>
        <c:baseTimeUnit val="years"/>
      </c:dateAx>
      <c:valAx>
        <c:axId val="2017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2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青森県　六戸町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10988</v>
      </c>
      <c r="AM8" s="67"/>
      <c r="AN8" s="67"/>
      <c r="AO8" s="67"/>
      <c r="AP8" s="67"/>
      <c r="AQ8" s="67"/>
      <c r="AR8" s="67"/>
      <c r="AS8" s="67"/>
      <c r="AT8" s="66">
        <f>データ!T6</f>
        <v>83.89</v>
      </c>
      <c r="AU8" s="66"/>
      <c r="AV8" s="66"/>
      <c r="AW8" s="66"/>
      <c r="AX8" s="66"/>
      <c r="AY8" s="66"/>
      <c r="AZ8" s="66"/>
      <c r="BA8" s="66"/>
      <c r="BB8" s="66">
        <f>データ!U6</f>
        <v>130.97999999999999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15.01</v>
      </c>
      <c r="Q10" s="66"/>
      <c r="R10" s="66"/>
      <c r="S10" s="66"/>
      <c r="T10" s="66"/>
      <c r="U10" s="66"/>
      <c r="V10" s="66"/>
      <c r="W10" s="66">
        <f>データ!Q6</f>
        <v>87.26</v>
      </c>
      <c r="X10" s="66"/>
      <c r="Y10" s="66"/>
      <c r="Z10" s="66"/>
      <c r="AA10" s="66"/>
      <c r="AB10" s="66"/>
      <c r="AC10" s="66"/>
      <c r="AD10" s="67">
        <f>データ!R6</f>
        <v>2376</v>
      </c>
      <c r="AE10" s="67"/>
      <c r="AF10" s="67"/>
      <c r="AG10" s="67"/>
      <c r="AH10" s="67"/>
      <c r="AI10" s="67"/>
      <c r="AJ10" s="67"/>
      <c r="AK10" s="2"/>
      <c r="AL10" s="67">
        <f>データ!V6</f>
        <v>1651</v>
      </c>
      <c r="AM10" s="67"/>
      <c r="AN10" s="67"/>
      <c r="AO10" s="67"/>
      <c r="AP10" s="67"/>
      <c r="AQ10" s="67"/>
      <c r="AR10" s="67"/>
      <c r="AS10" s="67"/>
      <c r="AT10" s="66">
        <f>データ!W6</f>
        <v>2.2400000000000002</v>
      </c>
      <c r="AU10" s="66"/>
      <c r="AV10" s="66"/>
      <c r="AW10" s="66"/>
      <c r="AX10" s="66"/>
      <c r="AY10" s="66"/>
      <c r="AZ10" s="66"/>
      <c r="BA10" s="66"/>
      <c r="BB10" s="66">
        <f>データ!X6</f>
        <v>737.05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24058</v>
      </c>
      <c r="D6" s="33">
        <f t="shared" si="3"/>
        <v>47</v>
      </c>
      <c r="E6" s="33">
        <f t="shared" si="3"/>
        <v>17</v>
      </c>
      <c r="F6" s="33">
        <f t="shared" si="3"/>
        <v>5</v>
      </c>
      <c r="G6" s="33">
        <f t="shared" si="3"/>
        <v>0</v>
      </c>
      <c r="H6" s="33" t="str">
        <f t="shared" si="3"/>
        <v>青森県　六戸町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15.01</v>
      </c>
      <c r="Q6" s="34">
        <f t="shared" si="3"/>
        <v>87.26</v>
      </c>
      <c r="R6" s="34">
        <f t="shared" si="3"/>
        <v>2376</v>
      </c>
      <c r="S6" s="34">
        <f t="shared" si="3"/>
        <v>10988</v>
      </c>
      <c r="T6" s="34">
        <f t="shared" si="3"/>
        <v>83.89</v>
      </c>
      <c r="U6" s="34">
        <f t="shared" si="3"/>
        <v>130.97999999999999</v>
      </c>
      <c r="V6" s="34">
        <f t="shared" si="3"/>
        <v>1651</v>
      </c>
      <c r="W6" s="34">
        <f t="shared" si="3"/>
        <v>2.2400000000000002</v>
      </c>
      <c r="X6" s="34">
        <f t="shared" si="3"/>
        <v>737.05</v>
      </c>
      <c r="Y6" s="35">
        <f>IF(Y7="",NA(),Y7)</f>
        <v>100.3</v>
      </c>
      <c r="Z6" s="35">
        <f t="shared" ref="Z6:AH6" si="4">IF(Z7="",NA(),Z7)</f>
        <v>100.74</v>
      </c>
      <c r="AA6" s="35">
        <f t="shared" si="4"/>
        <v>100.15</v>
      </c>
      <c r="AB6" s="35">
        <f t="shared" si="4"/>
        <v>76.66</v>
      </c>
      <c r="AC6" s="35">
        <f t="shared" si="4"/>
        <v>77.12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3179.84</v>
      </c>
      <c r="BG6" s="35">
        <f t="shared" ref="BG6:BO6" si="7">IF(BG7="",NA(),BG7)</f>
        <v>3141.68</v>
      </c>
      <c r="BH6" s="35">
        <f t="shared" si="7"/>
        <v>2713.89</v>
      </c>
      <c r="BI6" s="35">
        <f t="shared" si="7"/>
        <v>2000.82</v>
      </c>
      <c r="BJ6" s="35">
        <f t="shared" si="7"/>
        <v>3453.24</v>
      </c>
      <c r="BK6" s="35">
        <f t="shared" si="7"/>
        <v>1197.82</v>
      </c>
      <c r="BL6" s="35">
        <f t="shared" si="7"/>
        <v>1126.77</v>
      </c>
      <c r="BM6" s="35">
        <f t="shared" si="7"/>
        <v>1044.8</v>
      </c>
      <c r="BN6" s="35">
        <f t="shared" si="7"/>
        <v>1081.8</v>
      </c>
      <c r="BO6" s="35">
        <f t="shared" si="7"/>
        <v>974.93</v>
      </c>
      <c r="BP6" s="34" t="str">
        <f>IF(BP7="","",IF(BP7="-","【-】","【"&amp;SUBSTITUTE(TEXT(BP7,"#,##0.00"),"-","△")&amp;"】"))</f>
        <v>【914.53】</v>
      </c>
      <c r="BQ6" s="35">
        <f>IF(BQ7="",NA(),BQ7)</f>
        <v>50.81</v>
      </c>
      <c r="BR6" s="35">
        <f t="shared" ref="BR6:BZ6" si="8">IF(BR7="",NA(),BR7)</f>
        <v>51.74</v>
      </c>
      <c r="BS6" s="35">
        <f t="shared" si="8"/>
        <v>52.6</v>
      </c>
      <c r="BT6" s="35">
        <f t="shared" si="8"/>
        <v>24.18</v>
      </c>
      <c r="BU6" s="35">
        <f t="shared" si="8"/>
        <v>24.5</v>
      </c>
      <c r="BV6" s="35">
        <f t="shared" si="8"/>
        <v>51.03</v>
      </c>
      <c r="BW6" s="35">
        <f t="shared" si="8"/>
        <v>50.9</v>
      </c>
      <c r="BX6" s="35">
        <f t="shared" si="8"/>
        <v>50.82</v>
      </c>
      <c r="BY6" s="35">
        <f t="shared" si="8"/>
        <v>52.19</v>
      </c>
      <c r="BZ6" s="35">
        <f t="shared" si="8"/>
        <v>55.32</v>
      </c>
      <c r="CA6" s="34" t="str">
        <f>IF(CA7="","",IF(CA7="-","【-】","【"&amp;SUBSTITUTE(TEXT(CA7,"#,##0.00"),"-","△")&amp;"】"))</f>
        <v>【55.73】</v>
      </c>
      <c r="CB6" s="35">
        <f>IF(CB7="",NA(),CB7)</f>
        <v>238.55</v>
      </c>
      <c r="CC6" s="35">
        <f t="shared" ref="CC6:CK6" si="9">IF(CC7="",NA(),CC7)</f>
        <v>230.55</v>
      </c>
      <c r="CD6" s="35">
        <f t="shared" si="9"/>
        <v>233.03</v>
      </c>
      <c r="CE6" s="35">
        <f t="shared" si="9"/>
        <v>522.13</v>
      </c>
      <c r="CF6" s="35">
        <f t="shared" si="9"/>
        <v>513.76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40.19</v>
      </c>
      <c r="CN6" s="35">
        <f t="shared" ref="CN6:CV6" si="10">IF(CN7="",NA(),CN7)</f>
        <v>40.07</v>
      </c>
      <c r="CO6" s="35">
        <f t="shared" si="10"/>
        <v>38.729999999999997</v>
      </c>
      <c r="CP6" s="35">
        <f t="shared" si="10"/>
        <v>39.46</v>
      </c>
      <c r="CQ6" s="35">
        <f t="shared" si="10"/>
        <v>40.44</v>
      </c>
      <c r="CR6" s="35">
        <f t="shared" si="10"/>
        <v>54.74</v>
      </c>
      <c r="CS6" s="35">
        <f t="shared" si="10"/>
        <v>53.78</v>
      </c>
      <c r="CT6" s="35">
        <f t="shared" si="10"/>
        <v>53.24</v>
      </c>
      <c r="CU6" s="35">
        <f t="shared" si="10"/>
        <v>52.31</v>
      </c>
      <c r="CV6" s="35">
        <f t="shared" si="10"/>
        <v>60.65</v>
      </c>
      <c r="CW6" s="34" t="str">
        <f>IF(CW7="","",IF(CW7="-","【-】","【"&amp;SUBSTITUTE(TEXT(CW7,"#,##0.00"),"-","△")&amp;"】"))</f>
        <v>【59.15】</v>
      </c>
      <c r="CX6" s="35">
        <f>IF(CX7="",NA(),CX7)</f>
        <v>81.81</v>
      </c>
      <c r="CY6" s="35">
        <f t="shared" ref="CY6:DG6" si="11">IF(CY7="",NA(),CY7)</f>
        <v>73.599999999999994</v>
      </c>
      <c r="CZ6" s="35">
        <f t="shared" si="11"/>
        <v>73.59</v>
      </c>
      <c r="DA6" s="35">
        <f t="shared" si="11"/>
        <v>74.02</v>
      </c>
      <c r="DB6" s="35">
        <f t="shared" si="11"/>
        <v>74.62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24058</v>
      </c>
      <c r="D7" s="37">
        <v>47</v>
      </c>
      <c r="E7" s="37">
        <v>17</v>
      </c>
      <c r="F7" s="37">
        <v>5</v>
      </c>
      <c r="G7" s="37">
        <v>0</v>
      </c>
      <c r="H7" s="37" t="s">
        <v>109</v>
      </c>
      <c r="I7" s="37" t="s">
        <v>110</v>
      </c>
      <c r="J7" s="37" t="s">
        <v>111</v>
      </c>
      <c r="K7" s="37" t="s">
        <v>112</v>
      </c>
      <c r="L7" s="37" t="s">
        <v>113</v>
      </c>
      <c r="M7" s="37"/>
      <c r="N7" s="38" t="s">
        <v>114</v>
      </c>
      <c r="O7" s="38" t="s">
        <v>115</v>
      </c>
      <c r="P7" s="38">
        <v>15.01</v>
      </c>
      <c r="Q7" s="38">
        <v>87.26</v>
      </c>
      <c r="R7" s="38">
        <v>2376</v>
      </c>
      <c r="S7" s="38">
        <v>10988</v>
      </c>
      <c r="T7" s="38">
        <v>83.89</v>
      </c>
      <c r="U7" s="38">
        <v>130.97999999999999</v>
      </c>
      <c r="V7" s="38">
        <v>1651</v>
      </c>
      <c r="W7" s="38">
        <v>2.2400000000000002</v>
      </c>
      <c r="X7" s="38">
        <v>737.05</v>
      </c>
      <c r="Y7" s="38">
        <v>100.3</v>
      </c>
      <c r="Z7" s="38">
        <v>100.74</v>
      </c>
      <c r="AA7" s="38">
        <v>100.15</v>
      </c>
      <c r="AB7" s="38">
        <v>76.66</v>
      </c>
      <c r="AC7" s="38">
        <v>77.12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3179.84</v>
      </c>
      <c r="BG7" s="38">
        <v>3141.68</v>
      </c>
      <c r="BH7" s="38">
        <v>2713.89</v>
      </c>
      <c r="BI7" s="38">
        <v>2000.82</v>
      </c>
      <c r="BJ7" s="38">
        <v>3453.24</v>
      </c>
      <c r="BK7" s="38">
        <v>1197.82</v>
      </c>
      <c r="BL7" s="38">
        <v>1126.77</v>
      </c>
      <c r="BM7" s="38">
        <v>1044.8</v>
      </c>
      <c r="BN7" s="38">
        <v>1081.8</v>
      </c>
      <c r="BO7" s="38">
        <v>974.93</v>
      </c>
      <c r="BP7" s="38">
        <v>914.53</v>
      </c>
      <c r="BQ7" s="38">
        <v>50.81</v>
      </c>
      <c r="BR7" s="38">
        <v>51.74</v>
      </c>
      <c r="BS7" s="38">
        <v>52.6</v>
      </c>
      <c r="BT7" s="38">
        <v>24.18</v>
      </c>
      <c r="BU7" s="38">
        <v>24.5</v>
      </c>
      <c r="BV7" s="38">
        <v>51.03</v>
      </c>
      <c r="BW7" s="38">
        <v>50.9</v>
      </c>
      <c r="BX7" s="38">
        <v>50.82</v>
      </c>
      <c r="BY7" s="38">
        <v>52.19</v>
      </c>
      <c r="BZ7" s="38">
        <v>55.32</v>
      </c>
      <c r="CA7" s="38">
        <v>55.73</v>
      </c>
      <c r="CB7" s="38">
        <v>238.55</v>
      </c>
      <c r="CC7" s="38">
        <v>230.55</v>
      </c>
      <c r="CD7" s="38">
        <v>233.03</v>
      </c>
      <c r="CE7" s="38">
        <v>522.13</v>
      </c>
      <c r="CF7" s="38">
        <v>513.76</v>
      </c>
      <c r="CG7" s="38">
        <v>289.60000000000002</v>
      </c>
      <c r="CH7" s="38">
        <v>293.27</v>
      </c>
      <c r="CI7" s="38">
        <v>300.52</v>
      </c>
      <c r="CJ7" s="38">
        <v>296.14</v>
      </c>
      <c r="CK7" s="38">
        <v>283.17</v>
      </c>
      <c r="CL7" s="38">
        <v>276.77999999999997</v>
      </c>
      <c r="CM7" s="38">
        <v>40.19</v>
      </c>
      <c r="CN7" s="38">
        <v>40.07</v>
      </c>
      <c r="CO7" s="38">
        <v>38.729999999999997</v>
      </c>
      <c r="CP7" s="38">
        <v>39.46</v>
      </c>
      <c r="CQ7" s="38">
        <v>40.44</v>
      </c>
      <c r="CR7" s="38">
        <v>54.74</v>
      </c>
      <c r="CS7" s="38">
        <v>53.78</v>
      </c>
      <c r="CT7" s="38">
        <v>53.24</v>
      </c>
      <c r="CU7" s="38">
        <v>52.31</v>
      </c>
      <c r="CV7" s="38">
        <v>60.65</v>
      </c>
      <c r="CW7" s="38">
        <v>59.15</v>
      </c>
      <c r="CX7" s="38">
        <v>81.81</v>
      </c>
      <c r="CY7" s="38">
        <v>73.599999999999994</v>
      </c>
      <c r="CZ7" s="38">
        <v>73.59</v>
      </c>
      <c r="DA7" s="38">
        <v>74.02</v>
      </c>
      <c r="DB7" s="38">
        <v>74.62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