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16.101\下水道課\業務係\10.経営戦略\■経営比較分析表\H28\09つがる市_経営比較分析表【下水道事業】\"/>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<sst xmlns="http://schemas.openxmlformats.org/spreadsheetml/2006/main" count="240" uniqueCount="125">
  <si>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</si>
  <si>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</si>
  <si>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</si>
  <si>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</si>
  <si>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</si>
  <si>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</si>
  <si>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</si>
  <si>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</si>
  <si>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</si>
  <si>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</si>
  <si>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</si>
  <si>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</si>
  <si>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</si>
  <si>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</si>
  <si>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</si>
  <si>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</si>
  <si>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</si>
  <si>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</si>
  <si>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</si>
  <si>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</si>
  <si>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</si>
  <si>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</si>
  <si>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</si>
  <si>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</si>
  <si>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</si>
  <si>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</si>
  <si>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</si>
  <si>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</si>
  <si>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</si>
  <si>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</si>
  <si>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</si>
  <si>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</si>
  <si>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</si>
  <si>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</si>
  <si>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</si>
  <si>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</si>
  <si>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</si>
  <si>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</si>
  <si>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</si>
  <si>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</si>
  <si>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</si>
  <si>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</si>
  <si>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</si>
  <si>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</si>
  <si>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</si>
  <si>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</si>
  <si>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</si>
  <si>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</si>
  <si>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</si>
  <si>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</si>
  <si>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</si>
  <si>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</si>
  <si>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</si>
  <si>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</si>
  <si>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</si>
  <si>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</si>
  <si>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</si>
  <si>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</si>
  <si>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</si>
  <si>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</si>
  <si>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</si>
  <si>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</si>
  <si>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</si>
  <si>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</si>
  <si>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</si>
  <si>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</si>
  <si>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</si>
  <si>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</si>
  <si>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</si>
  <si>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</si>
  <si>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</si>
  <si>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</si>
  <si>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</si>
  <si>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</si>
  <si>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</si>
  <si>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</si>
  <si>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</si>
  <si>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</si>
  <si>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</si>
  <si>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</si>
  <si>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</si>
  <si>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</si>
  <si>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</si>
  <si>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</si>
  <si>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</si>
  <si>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</si>
  <si>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</si>
  <si>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</si>
  <si>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</si>
  <si>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</si>
  <si>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</si>
  <si>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</si>
  <si>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</si>
  <si>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</si>
  <si>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</si>
  <si>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</si>
  <si>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</si>
  <si>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</si>
  <si>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</si>
  <si>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</si>
  <si>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</si>
  <si>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</si>
  <si>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</si>
  <si>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</si>
  <si>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</si>
  <si>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</si>
  <si>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</si>
  <si>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</si>
  <si>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</si>
  <si>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青森県　つがる市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</si>
  <si>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</si>
  <si>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</si>
  <si>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</si>
  <si>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</si>
  <si>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</si>
  <si>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</si>
  <si>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</si>
  <si>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</si>
  <si>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</si>
  <si>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</si>
  <si>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</si>
  <si>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供用開始が平成10年度であるため、平成28年度時点では管渠の更新は行っていないが、処理場の機械設備に関しては修繕費が増加していることから、老朽化の状況を把握し、計画的に管渠の更新や修繕を実施する必要がある。</t>
    <rPh sb="1" eb="3">
      <t>キョウヨウ</t>
    </rPh>
    <rPh sb="3" eb="5">
      <t>カイシ</t>
    </rPh>
    <rPh sb="6" eb="8">
      <t>ヘイセイ</t>
    </rPh>
    <rPh sb="10" eb="12">
      <t>ネンド</t>
    </rPh>
    <rPh sb="18" eb="20">
      <t>ヘイセイ</t>
    </rPh>
    <rPh sb="22" eb="24">
      <t>ネンド</t>
    </rPh>
    <rPh sb="24" eb="26">
      <t>ジテン</t>
    </rPh>
    <rPh sb="28" eb="30">
      <t>カンキョ</t>
    </rPh>
    <rPh sb="31" eb="33">
      <t>コウシン</t>
    </rPh>
    <rPh sb="34" eb="35">
      <t>オコナ</t>
    </rPh>
    <rPh sb="42" eb="45">
      <t>ショリジョウ</t>
    </rPh>
    <rPh sb="46" eb="48">
      <t>キカイ</t>
    </rPh>
    <rPh sb="48" eb="50">
      <t>セツビ</t>
    </rPh>
    <rPh sb="51" eb="52">
      <t>カン</t>
    </rPh>
    <rPh sb="55" eb="58">
      <t>シュウゼンヒ</t>
    </rPh>
    <rPh sb="59" eb="61">
      <t>ゾウカ</t>
    </rPh>
    <rPh sb="70" eb="73">
      <t>ロウキュウカ</t>
    </rPh>
    <rPh sb="74" eb="76">
      <t>ジョウキョウ</t>
    </rPh>
    <rPh sb="77" eb="79">
      <t>ハアク</t>
    </rPh>
    <rPh sb="81" eb="84">
      <t>ケイカクテキ</t>
    </rPh>
    <rPh sb="85" eb="87">
      <t>カンキョ</t>
    </rPh>
    <rPh sb="88" eb="90">
      <t>コウシン</t>
    </rPh>
    <rPh sb="91" eb="93">
      <t>シュウゼン</t>
    </rPh>
    <rPh sb="94" eb="96">
      <t>ジッシ</t>
    </rPh>
    <rPh sb="98" eb="100">
      <t>ヒツヨウ</t>
    </rPh>
    <phoneticPr fontId="4"/>
  </si>
  <si>
    <t>①収益的収支比率
　地方債償還金が増加していることにより100％に達していない。
　平成27年度に一般会計からの繰出基準額を見直し、分流式下水道等に要する経費の算出方法の見直しを行ったため、他会計繰入金が増加し、数値が高くなった。
④企業債残高対事業規模比率
　平成24年度以降、建設事業費を抑制していたため減少傾向にあったが、類似団体の平均値を上回っていた。平成27年度に繰出基準額を見直し、料金収入で賄うことが出来ない企業債償還金については、公費負担としたことで数値が低くなった。
⑤経費回収率
　処理場の維持管理費や修繕費、企業債元利償還金等の汚水処理費が増加傾向にあるなか、料金収入がほぼ横ばいであったため、平成26年度までは数値が低下傾向にあった。
　平成27年度に繰出基準額を見直し、汚水資本費の公費負担分が増えたことで、汚水処理費が少なくなり、類似団体の平均値を超えたものである。
⑥汚水処理原価
　下水道への新規接続数が少なく、年間有収水量が伸び悩むなか、汚水処理費が逓増し平成24年度から増加傾向にあった。
　平成27年度に繰出基準額を見直し、汚水資本費の公費負担分が増えたことで、汚水処理費が少なくなり、類似団体の平均値を下回った。
⑦施設利用率
　下水道への新規接続数が少なく、年間有収水量の伸びが鈍化しているため、平均有収水量も少なく、類似団体の平均を下回っている。
⑧水洗化率
　類似団体に比べ低い水洗化率となっている。
　要因としては、高齢者世帯が多く、後継者不足により、下水道接続に難色を示すケースが多く、下水道接続率の伸びが鈍化しているためである。</t>
    <rPh sb="1" eb="3">
      <t>シュウエキ</t>
    </rPh>
    <rPh sb="3" eb="4">
      <t>テキ</t>
    </rPh>
    <rPh sb="4" eb="6">
      <t>シュウシ</t>
    </rPh>
    <rPh sb="6" eb="8">
      <t>ヒリツ</t>
    </rPh>
    <rPh sb="117" eb="119">
      <t>キギョウ</t>
    </rPh>
    <rPh sb="119" eb="120">
      <t>サイ</t>
    </rPh>
    <rPh sb="120" eb="122">
      <t>ザンダカ</t>
    </rPh>
    <rPh sb="122" eb="123">
      <t>タイ</t>
    </rPh>
    <rPh sb="123" eb="125">
      <t>ジギョウ</t>
    </rPh>
    <rPh sb="125" eb="127">
      <t>キボ</t>
    </rPh>
    <rPh sb="127" eb="129">
      <t>ヒリツ</t>
    </rPh>
    <rPh sb="169" eb="171">
      <t>ヘイキン</t>
    </rPh>
    <rPh sb="171" eb="172">
      <t>チ</t>
    </rPh>
    <rPh sb="236" eb="237">
      <t>ヒク</t>
    </rPh>
    <rPh sb="244" eb="246">
      <t>ケイヒ</t>
    </rPh>
    <rPh sb="246" eb="248">
      <t>カイシュウ</t>
    </rPh>
    <rPh sb="248" eb="249">
      <t>リツ</t>
    </rPh>
    <rPh sb="291" eb="293">
      <t>リョウキン</t>
    </rPh>
    <rPh sb="293" eb="295">
      <t>シュウニュウ</t>
    </rPh>
    <rPh sb="348" eb="350">
      <t>オスイ</t>
    </rPh>
    <rPh sb="350" eb="352">
      <t>シホン</t>
    </rPh>
    <rPh sb="352" eb="353">
      <t>ヒ</t>
    </rPh>
    <rPh sb="367" eb="369">
      <t>オスイ</t>
    </rPh>
    <rPh sb="369" eb="371">
      <t>ショリ</t>
    </rPh>
    <rPh sb="371" eb="372">
      <t>ヒ</t>
    </rPh>
    <rPh sb="373" eb="374">
      <t>スク</t>
    </rPh>
    <rPh sb="399" eb="401">
      <t>オスイ</t>
    </rPh>
    <rPh sb="401" eb="403">
      <t>ショリ</t>
    </rPh>
    <rPh sb="403" eb="405">
      <t>ゲンカ</t>
    </rPh>
    <rPh sb="491" eb="492">
      <t>ブン</t>
    </rPh>
    <rPh sb="528" eb="530">
      <t>シセツ</t>
    </rPh>
    <rPh sb="530" eb="533">
      <t>リヨウリツ</t>
    </rPh>
    <rPh sb="597" eb="600">
      <t>スイセンカ</t>
    </rPh>
    <rPh sb="600" eb="601">
      <t>リツ</t>
    </rPh>
    <rPh sb="665" eb="666">
      <t>オオ</t>
    </rPh>
    <phoneticPr fontId="4"/>
  </si>
  <si>
    <t>非設置</t>
    <rPh sb="0" eb="1">
      <t>ヒ</t>
    </rPh>
    <rPh sb="1" eb="3">
      <t>セッチ</t>
    </rPh>
    <phoneticPr fontId="4"/>
  </si>
  <si>
    <t>　本市の公共下水道は平成10年の供用開始から約20年が経過した。
　計画面積における事業進捗率は75.5％となっており、平成35年度まで整備を行うものである。
　このような中、使用料単価及び水洗化率は共に類似企業平均を下回り、かつ、汚水資本費の公費負担分を控除する前の汚水処理原価は類似企業と比べ大きく上回ることから、現在の使用料収入では汚水処理費を賄えておらず、一般会計繰入金に依存した経営を強いられている。
　料金収入の増収を図るため、平成29年度に料金改定を実施したが、本地区の人口減少を見据え、3年から5年おきに料金体系を見直す必要がある。
　今後、経営戦略に基づき効率的な運営を行うとともに、公営企業会計を適用し精緻な分析を行い、持続可能な下水道事業経営に努める。</t>
    <rPh sb="71" eb="72">
      <t>オコナ</t>
    </rPh>
    <rPh sb="100" eb="101">
      <t>トモ</t>
    </rPh>
    <rPh sb="238" eb="239">
      <t>ホン</t>
    </rPh>
    <rPh sb="239" eb="241">
      <t>チク</t>
    </rPh>
    <rPh sb="242" eb="244">
      <t>ジンコウ</t>
    </rPh>
    <rPh sb="244" eb="246">
      <t>ゲンショウ</t>
    </rPh>
    <rPh sb="247" eb="249">
      <t>ミス</t>
    </rPh>
    <rPh sb="252" eb="253">
      <t>ネン</t>
    </rPh>
    <rPh sb="256" eb="257">
      <t>ネン</t>
    </rPh>
    <rPh sb="260" eb="262">
      <t>リョウキン</t>
    </rPh>
    <rPh sb="262" eb="264">
      <t>タイケイ</t>
    </rPh>
    <rPh sb="265" eb="267">
      <t>ミナオ</t>
    </rPh>
    <rPh sb="268" eb="27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</si>
</sst>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8"/>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48453272"/>
        <c:axId val="348456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7.0000000000000007E-2</c:v>
                </c:pt>
                <c:pt idx="2">
                  <c:v>0.03</c:v>
                </c:pt>
                <c:pt idx="3">
                  <c:v>0.11</c:v>
                </c:pt>
                <c:pt idx="4">
                  <c:v>0.1</c:v>
                </c:pt>
              </c:numCache>
            </c:numRef>
          </c:val>
          <c:smooth val="0"/>
        </c:ser>
        <c:dLbls>
          <c:showLegendKey val="0"/>
          <c:showVal val="0"/>
          <c:showCatName val="0"/>
          <c:showSerName val="0"/>
          <c:showPercent val="0"/>
          <c:showBubbleSize val="0"/>
        </c:dLbls>
        <c:marker val="1"/>
        <c:smooth val="0"/>
        <c:axId val="348453272"/>
        <c:axId val="348456016"/>
      </c:lineChart>
      <c:dateAx>
        <c:axId val="348453272"/>
        <c:scaling>
          <c:orientation val="minMax"/>
        </c:scaling>
        <c:delete val="1"/>
        <c:axPos val="b"/>
        <c:numFmt formatCode="ge" sourceLinked="1"/>
        <c:majorTickMark val="none"/>
        <c:minorTickMark val="none"/>
        <c:tickLblPos val="none"/>
        <c:crossAx val="348456016"/>
        <c:crosses val="autoZero"/>
        <c:auto val="1"/>
        <c:lblOffset val="100"/>
        <c:baseTimeUnit val="years"/>
      </c:dateAx>
      <c:valAx>
        <c:axId val="348456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53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45.53</c:v>
                </c:pt>
                <c:pt idx="1">
                  <c:v>47.09</c:v>
                </c:pt>
                <c:pt idx="2">
                  <c:v>46.48</c:v>
                </c:pt>
                <c:pt idx="3">
                  <c:v>46.48</c:v>
                </c:pt>
                <c:pt idx="4">
                  <c:v>45.46</c:v>
                </c:pt>
              </c:numCache>
            </c:numRef>
          </c:val>
        </c:ser>
        <c:dLbls>
          <c:showLegendKey val="0"/>
          <c:showVal val="0"/>
          <c:showCatName val="0"/>
          <c:showSerName val="0"/>
          <c:showPercent val="0"/>
          <c:showBubbleSize val="0"/>
        </c:dLbls>
        <c:gapWidth val="150"/>
        <c:axId val="349836640"/>
        <c:axId val="34983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55.81</c:v>
                </c:pt>
                <c:pt idx="2">
                  <c:v>49.89</c:v>
                </c:pt>
                <c:pt idx="3">
                  <c:v>54.67</c:v>
                </c:pt>
                <c:pt idx="4">
                  <c:v>49.25</c:v>
                </c:pt>
              </c:numCache>
            </c:numRef>
          </c:val>
          <c:smooth val="0"/>
        </c:ser>
        <c:dLbls>
          <c:showLegendKey val="0"/>
          <c:showVal val="0"/>
          <c:showCatName val="0"/>
          <c:showSerName val="0"/>
          <c:showPercent val="0"/>
          <c:showBubbleSize val="0"/>
        </c:dLbls>
        <c:marker val="1"/>
        <c:smooth val="0"/>
        <c:axId val="349836640"/>
        <c:axId val="349839776"/>
      </c:lineChart>
      <c:dateAx>
        <c:axId val="349836640"/>
        <c:scaling>
          <c:orientation val="minMax"/>
        </c:scaling>
        <c:delete val="1"/>
        <c:axPos val="b"/>
        <c:numFmt formatCode="ge" sourceLinked="1"/>
        <c:majorTickMark val="none"/>
        <c:minorTickMark val="none"/>
        <c:tickLblPos val="none"/>
        <c:crossAx val="349839776"/>
        <c:crosses val="autoZero"/>
        <c:auto val="1"/>
        <c:lblOffset val="100"/>
        <c:baseTimeUnit val="years"/>
      </c:dateAx>
      <c:valAx>
        <c:axId val="34983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3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56.07</c:v>
                </c:pt>
                <c:pt idx="1">
                  <c:v>50.03</c:v>
                </c:pt>
                <c:pt idx="2">
                  <c:v>53.04</c:v>
                </c:pt>
                <c:pt idx="3">
                  <c:v>51.62</c:v>
                </c:pt>
                <c:pt idx="4">
                  <c:v>56.29</c:v>
                </c:pt>
              </c:numCache>
            </c:numRef>
          </c:val>
        </c:ser>
        <c:dLbls>
          <c:showLegendKey val="0"/>
          <c:showVal val="0"/>
          <c:showCatName val="0"/>
          <c:showSerName val="0"/>
          <c:showPercent val="0"/>
          <c:showBubbleSize val="0"/>
        </c:dLbls>
        <c:gapWidth val="150"/>
        <c:axId val="349838992"/>
        <c:axId val="349837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84.41</c:v>
                </c:pt>
                <c:pt idx="2">
                  <c:v>84.73</c:v>
                </c:pt>
                <c:pt idx="3">
                  <c:v>83.8</c:v>
                </c:pt>
                <c:pt idx="4">
                  <c:v>84.12</c:v>
                </c:pt>
              </c:numCache>
            </c:numRef>
          </c:val>
          <c:smooth val="0"/>
        </c:ser>
        <c:dLbls>
          <c:showLegendKey val="0"/>
          <c:showVal val="0"/>
          <c:showCatName val="0"/>
          <c:showSerName val="0"/>
          <c:showPercent val="0"/>
          <c:showBubbleSize val="0"/>
        </c:dLbls>
        <c:marker val="1"/>
        <c:smooth val="0"/>
        <c:axId val="349838992"/>
        <c:axId val="349837816"/>
      </c:lineChart>
      <c:dateAx>
        <c:axId val="349838992"/>
        <c:scaling>
          <c:orientation val="minMax"/>
        </c:scaling>
        <c:delete val="1"/>
        <c:axPos val="b"/>
        <c:numFmt formatCode="ge" sourceLinked="1"/>
        <c:majorTickMark val="none"/>
        <c:minorTickMark val="none"/>
        <c:tickLblPos val="none"/>
        <c:crossAx val="349837816"/>
        <c:crosses val="autoZero"/>
        <c:auto val="1"/>
        <c:lblOffset val="100"/>
        <c:baseTimeUnit val="years"/>
      </c:dateAx>
      <c:valAx>
        <c:axId val="349837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3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56.5</c:v>
                </c:pt>
                <c:pt idx="1">
                  <c:v>55.65</c:v>
                </c:pt>
                <c:pt idx="2">
                  <c:v>53.09</c:v>
                </c:pt>
                <c:pt idx="3">
                  <c:v>76.77</c:v>
                </c:pt>
                <c:pt idx="4">
                  <c:v>81.44</c:v>
                </c:pt>
              </c:numCache>
            </c:numRef>
          </c:val>
        </c:ser>
        <c:dLbls>
          <c:showLegendKey val="0"/>
          <c:showVal val="0"/>
          <c:showCatName val="0"/>
          <c:showSerName val="0"/>
          <c:showPercent val="0"/>
          <c:showBubbleSize val="0"/>
        </c:dLbls>
        <c:gapWidth val="150"/>
        <c:axId val="348455232"/>
        <c:axId val="348453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48455232"/>
        <c:axId val="348453664"/>
      </c:lineChart>
      <c:dateAx>
        <c:axId val="348455232"/>
        <c:scaling>
          <c:orientation val="minMax"/>
        </c:scaling>
        <c:delete val="1"/>
        <c:axPos val="b"/>
        <c:numFmt formatCode="ge" sourceLinked="1"/>
        <c:majorTickMark val="none"/>
        <c:minorTickMark val="none"/>
        <c:tickLblPos val="none"/>
        <c:crossAx val="348453664"/>
        <c:crosses val="autoZero"/>
        <c:auto val="1"/>
        <c:lblOffset val="100"/>
        <c:baseTimeUnit val="years"/>
      </c:dateAx>
      <c:valAx>
        <c:axId val="34845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845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037568"/>
        <c:axId val="350036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37568"/>
        <c:axId val="350036392"/>
      </c:lineChart>
      <c:dateAx>
        <c:axId val="350037568"/>
        <c:scaling>
          <c:orientation val="minMax"/>
        </c:scaling>
        <c:delete val="1"/>
        <c:axPos val="b"/>
        <c:numFmt formatCode="ge" sourceLinked="1"/>
        <c:majorTickMark val="none"/>
        <c:minorTickMark val="none"/>
        <c:tickLblPos val="none"/>
        <c:crossAx val="350036392"/>
        <c:crosses val="autoZero"/>
        <c:auto val="1"/>
        <c:lblOffset val="100"/>
        <c:baseTimeUnit val="years"/>
      </c:dateAx>
      <c:valAx>
        <c:axId val="35003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034824"/>
        <c:axId val="350039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34824"/>
        <c:axId val="350039136"/>
      </c:lineChart>
      <c:dateAx>
        <c:axId val="350034824"/>
        <c:scaling>
          <c:orientation val="minMax"/>
        </c:scaling>
        <c:delete val="1"/>
        <c:axPos val="b"/>
        <c:numFmt formatCode="ge" sourceLinked="1"/>
        <c:majorTickMark val="none"/>
        <c:minorTickMark val="none"/>
        <c:tickLblPos val="none"/>
        <c:crossAx val="350039136"/>
        <c:crosses val="autoZero"/>
        <c:auto val="1"/>
        <c:lblOffset val="100"/>
        <c:baseTimeUnit val="years"/>
      </c:dateAx>
      <c:valAx>
        <c:axId val="3500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34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037960"/>
        <c:axId val="35003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37960"/>
        <c:axId val="350032864"/>
      </c:lineChart>
      <c:dateAx>
        <c:axId val="350037960"/>
        <c:scaling>
          <c:orientation val="minMax"/>
        </c:scaling>
        <c:delete val="1"/>
        <c:axPos val="b"/>
        <c:numFmt formatCode="ge" sourceLinked="1"/>
        <c:majorTickMark val="none"/>
        <c:minorTickMark val="none"/>
        <c:tickLblPos val="none"/>
        <c:crossAx val="350032864"/>
        <c:crosses val="autoZero"/>
        <c:auto val="1"/>
        <c:lblOffset val="100"/>
        <c:baseTimeUnit val="years"/>
      </c:dateAx>
      <c:valAx>
        <c:axId val="3500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3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50036784"/>
        <c:axId val="350038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50036784"/>
        <c:axId val="350038352"/>
      </c:lineChart>
      <c:dateAx>
        <c:axId val="350036784"/>
        <c:scaling>
          <c:orientation val="minMax"/>
        </c:scaling>
        <c:delete val="1"/>
        <c:axPos val="b"/>
        <c:numFmt formatCode="ge" sourceLinked="1"/>
        <c:majorTickMark val="none"/>
        <c:minorTickMark val="none"/>
        <c:tickLblPos val="none"/>
        <c:crossAx val="350038352"/>
        <c:crosses val="autoZero"/>
        <c:auto val="1"/>
        <c:lblOffset val="100"/>
        <c:baseTimeUnit val="years"/>
      </c:dateAx>
      <c:valAx>
        <c:axId val="350038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36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3790.09</c:v>
                </c:pt>
                <c:pt idx="1">
                  <c:v>3738.44</c:v>
                </c:pt>
                <c:pt idx="2">
                  <c:v>3468.35</c:v>
                </c:pt>
                <c:pt idx="3">
                  <c:v>161.38999999999999</c:v>
                </c:pt>
                <c:pt idx="4" formatCode="#,##0.00;&quot;△&quot;#,##0.00">
                  <c:v>0</c:v>
                </c:pt>
              </c:numCache>
            </c:numRef>
          </c:val>
        </c:ser>
        <c:dLbls>
          <c:showLegendKey val="0"/>
          <c:showVal val="0"/>
          <c:showCatName val="0"/>
          <c:showSerName val="0"/>
          <c:showPercent val="0"/>
          <c:showBubbleSize val="0"/>
        </c:dLbls>
        <c:gapWidth val="150"/>
        <c:axId val="350033648"/>
        <c:axId val="350032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1209.95</c:v>
                </c:pt>
                <c:pt idx="2">
                  <c:v>1203.71</c:v>
                </c:pt>
                <c:pt idx="3">
                  <c:v>1118.56</c:v>
                </c:pt>
                <c:pt idx="4">
                  <c:v>1047.6500000000001</c:v>
                </c:pt>
              </c:numCache>
            </c:numRef>
          </c:val>
          <c:smooth val="0"/>
        </c:ser>
        <c:dLbls>
          <c:showLegendKey val="0"/>
          <c:showVal val="0"/>
          <c:showCatName val="0"/>
          <c:showSerName val="0"/>
          <c:showPercent val="0"/>
          <c:showBubbleSize val="0"/>
        </c:dLbls>
        <c:marker val="1"/>
        <c:smooth val="0"/>
        <c:axId val="350033648"/>
        <c:axId val="350032472"/>
      </c:lineChart>
      <c:dateAx>
        <c:axId val="350033648"/>
        <c:scaling>
          <c:orientation val="minMax"/>
        </c:scaling>
        <c:delete val="1"/>
        <c:axPos val="b"/>
        <c:numFmt formatCode="ge" sourceLinked="1"/>
        <c:majorTickMark val="none"/>
        <c:minorTickMark val="none"/>
        <c:tickLblPos val="none"/>
        <c:crossAx val="350032472"/>
        <c:crosses val="autoZero"/>
        <c:auto val="1"/>
        <c:lblOffset val="100"/>
        <c:baseTimeUnit val="years"/>
      </c:dateAx>
      <c:valAx>
        <c:axId val="350032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50033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32.17</c:v>
                </c:pt>
                <c:pt idx="1">
                  <c:v>30.8</c:v>
                </c:pt>
                <c:pt idx="2">
                  <c:v>32.47</c:v>
                </c:pt>
                <c:pt idx="3">
                  <c:v>85.73</c:v>
                </c:pt>
                <c:pt idx="4">
                  <c:v>78.39</c:v>
                </c:pt>
              </c:numCache>
            </c:numRef>
          </c:val>
        </c:ser>
        <c:dLbls>
          <c:showLegendKey val="0"/>
          <c:showVal val="0"/>
          <c:showCatName val="0"/>
          <c:showSerName val="0"/>
          <c:showPercent val="0"/>
          <c:showBubbleSize val="0"/>
        </c:dLbls>
        <c:gapWidth val="150"/>
        <c:axId val="349843304"/>
        <c:axId val="34984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69.48</c:v>
                </c:pt>
                <c:pt idx="2">
                  <c:v>69.739999999999995</c:v>
                </c:pt>
                <c:pt idx="3">
                  <c:v>72.33</c:v>
                </c:pt>
                <c:pt idx="4">
                  <c:v>74.040000000000006</c:v>
                </c:pt>
              </c:numCache>
            </c:numRef>
          </c:val>
          <c:smooth val="0"/>
        </c:ser>
        <c:dLbls>
          <c:showLegendKey val="0"/>
          <c:showVal val="0"/>
          <c:showCatName val="0"/>
          <c:showSerName val="0"/>
          <c:showPercent val="0"/>
          <c:showBubbleSize val="0"/>
        </c:dLbls>
        <c:marker val="1"/>
        <c:smooth val="0"/>
        <c:axId val="349843304"/>
        <c:axId val="349840560"/>
      </c:lineChart>
      <c:dateAx>
        <c:axId val="349843304"/>
        <c:scaling>
          <c:orientation val="minMax"/>
        </c:scaling>
        <c:delete val="1"/>
        <c:axPos val="b"/>
        <c:numFmt formatCode="ge" sourceLinked="1"/>
        <c:majorTickMark val="none"/>
        <c:minorTickMark val="none"/>
        <c:tickLblPos val="none"/>
        <c:crossAx val="349840560"/>
        <c:crosses val="autoZero"/>
        <c:auto val="1"/>
        <c:lblOffset val="100"/>
        <c:baseTimeUnit val="years"/>
      </c:dateAx>
      <c:valAx>
        <c:axId val="34984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43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373.83</c:v>
                </c:pt>
                <c:pt idx="1">
                  <c:v>387.65</c:v>
                </c:pt>
                <c:pt idx="2">
                  <c:v>386.21</c:v>
                </c:pt>
                <c:pt idx="3">
                  <c:v>150</c:v>
                </c:pt>
                <c:pt idx="4">
                  <c:v>164.05</c:v>
                </c:pt>
              </c:numCache>
            </c:numRef>
          </c:val>
        </c:ser>
        <c:dLbls>
          <c:showLegendKey val="0"/>
          <c:showVal val="0"/>
          <c:showCatName val="0"/>
          <c:showSerName val="0"/>
          <c:showPercent val="0"/>
          <c:showBubbleSize val="0"/>
        </c:dLbls>
        <c:gapWidth val="150"/>
        <c:axId val="349835856"/>
        <c:axId val="34983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220.67</c:v>
                </c:pt>
                <c:pt idx="2">
                  <c:v>248.89</c:v>
                </c:pt>
                <c:pt idx="3">
                  <c:v>215.28</c:v>
                </c:pt>
                <c:pt idx="4">
                  <c:v>235.61</c:v>
                </c:pt>
              </c:numCache>
            </c:numRef>
          </c:val>
          <c:smooth val="0"/>
        </c:ser>
        <c:dLbls>
          <c:showLegendKey val="0"/>
          <c:showVal val="0"/>
          <c:showCatName val="0"/>
          <c:showSerName val="0"/>
          <c:showPercent val="0"/>
          <c:showBubbleSize val="0"/>
        </c:dLbls>
        <c:marker val="1"/>
        <c:smooth val="0"/>
        <c:axId val="349835856"/>
        <c:axId val="349838208"/>
      </c:lineChart>
      <c:dateAx>
        <c:axId val="349835856"/>
        <c:scaling>
          <c:orientation val="minMax"/>
        </c:scaling>
        <c:delete val="1"/>
        <c:axPos val="b"/>
        <c:numFmt formatCode="ge" sourceLinked="1"/>
        <c:majorTickMark val="none"/>
        <c:minorTickMark val="none"/>
        <c:tickLblPos val="none"/>
        <c:crossAx val="349838208"/>
        <c:crosses val="autoZero"/>
        <c:auto val="1"/>
        <c:lblOffset val="100"/>
        <c:baseTimeUnit val="years"/>
      </c:dateAx>
      <c:valAx>
        <c:axId val="34983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983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W40" zoomScaleNormal="100" workbookViewId="0">
      <selection activeCell="CF63" sqref="CF6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青森県　つがる市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Cd2</v>
      </c>
      <c r="X8" s="48"/>
      <c r="Y8" s="48"/>
      <c r="Z8" s="48"/>
      <c r="AA8" s="48"/>
      <c r="AB8" s="48"/>
      <c r="AC8" s="48"/>
      <c r="AD8" s="49" t="s">
        <v>123</v>
      </c>
      <c r="AE8" s="49"/>
      <c r="AF8" s="49"/>
      <c r="AG8" s="49"/>
      <c r="AH8" s="49"/>
      <c r="AI8" s="49"/>
      <c r="AJ8" s="49"/>
      <c r="AK8" s="4"/>
      <c r="AL8" s="50">
        <f>データ!S6</f>
        <v>33833</v>
      </c>
      <c r="AM8" s="50"/>
      <c r="AN8" s="50"/>
      <c r="AO8" s="50"/>
      <c r="AP8" s="50"/>
      <c r="AQ8" s="50"/>
      <c r="AR8" s="50"/>
      <c r="AS8" s="50"/>
      <c r="AT8" s="45">
        <f>データ!T6</f>
        <v>253.55</v>
      </c>
      <c r="AU8" s="45"/>
      <c r="AV8" s="45"/>
      <c r="AW8" s="45"/>
      <c r="AX8" s="45"/>
      <c r="AY8" s="45"/>
      <c r="AZ8" s="45"/>
      <c r="BA8" s="45"/>
      <c r="BB8" s="45">
        <f>データ!U6</f>
        <v>133.44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19.28</v>
      </c>
      <c r="Q10" s="45"/>
      <c r="R10" s="45"/>
      <c r="S10" s="45"/>
      <c r="T10" s="45"/>
      <c r="U10" s="45"/>
      <c r="V10" s="45"/>
      <c r="W10" s="45">
        <f>データ!Q6</f>
        <v>81.42</v>
      </c>
      <c r="X10" s="45"/>
      <c r="Y10" s="45"/>
      <c r="Z10" s="45"/>
      <c r="AA10" s="45"/>
      <c r="AB10" s="45"/>
      <c r="AC10" s="45"/>
      <c r="AD10" s="50">
        <f>データ!R6</f>
        <v>2592</v>
      </c>
      <c r="AE10" s="50"/>
      <c r="AF10" s="50"/>
      <c r="AG10" s="50"/>
      <c r="AH10" s="50"/>
      <c r="AI10" s="50"/>
      <c r="AJ10" s="50"/>
      <c r="AK10" s="2"/>
      <c r="AL10" s="50">
        <f>データ!V6</f>
        <v>6452</v>
      </c>
      <c r="AM10" s="50"/>
      <c r="AN10" s="50"/>
      <c r="AO10" s="50"/>
      <c r="AP10" s="50"/>
      <c r="AQ10" s="50"/>
      <c r="AR10" s="50"/>
      <c r="AS10" s="50"/>
      <c r="AT10" s="45">
        <f>データ!W6</f>
        <v>2.75</v>
      </c>
      <c r="AU10" s="45"/>
      <c r="AV10" s="45"/>
      <c r="AW10" s="45"/>
      <c r="AX10" s="45"/>
      <c r="AY10" s="45"/>
      <c r="AZ10" s="45"/>
      <c r="BA10" s="45"/>
      <c r="BB10" s="45">
        <f>データ!X6</f>
        <v>2346.1799999999998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22098</v>
      </c>
      <c r="D6" s="33">
        <f t="shared" si="3"/>
        <v>47</v>
      </c>
      <c r="E6" s="33">
        <f t="shared" si="3"/>
        <v>17</v>
      </c>
      <c r="F6" s="33">
        <f t="shared" si="3"/>
        <v>1</v>
      </c>
      <c r="G6" s="33">
        <f t="shared" si="3"/>
        <v>0</v>
      </c>
      <c r="H6" s="33" t="str">
        <f t="shared" si="3"/>
        <v>青森県　つがる市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19.28</v>
      </c>
      <c r="Q6" s="34">
        <f t="shared" si="3"/>
        <v>81.42</v>
      </c>
      <c r="R6" s="34">
        <f t="shared" si="3"/>
        <v>2592</v>
      </c>
      <c r="S6" s="34">
        <f t="shared" si="3"/>
        <v>33833</v>
      </c>
      <c r="T6" s="34">
        <f t="shared" si="3"/>
        <v>253.55</v>
      </c>
      <c r="U6" s="34">
        <f t="shared" si="3"/>
        <v>133.44</v>
      </c>
      <c r="V6" s="34">
        <f t="shared" si="3"/>
        <v>6452</v>
      </c>
      <c r="W6" s="34">
        <f t="shared" si="3"/>
        <v>2.75</v>
      </c>
      <c r="X6" s="34">
        <f t="shared" si="3"/>
        <v>2346.1799999999998</v>
      </c>
      <c r="Y6" s="35">
        <f>IF(Y7="",NA(),Y7)</f>
        <v>56.5</v>
      </c>
      <c r="Z6" s="35">
        <f t="shared" ref="Z6:AH6" si="4">IF(Z7="",NA(),Z7)</f>
        <v>55.65</v>
      </c>
      <c r="AA6" s="35">
        <f t="shared" si="4"/>
        <v>53.09</v>
      </c>
      <c r="AB6" s="35">
        <f t="shared" si="4"/>
        <v>76.77</v>
      </c>
      <c r="AC6" s="35">
        <f t="shared" si="4"/>
        <v>81.44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3790.09</v>
      </c>
      <c r="BG6" s="35">
        <f t="shared" ref="BG6:BO6" si="7">IF(BG7="",NA(),BG7)</f>
        <v>3738.44</v>
      </c>
      <c r="BH6" s="35">
        <f t="shared" si="7"/>
        <v>3468.35</v>
      </c>
      <c r="BI6" s="35">
        <f t="shared" si="7"/>
        <v>161.38999999999999</v>
      </c>
      <c r="BJ6" s="34">
        <f t="shared" si="7"/>
        <v>0</v>
      </c>
      <c r="BK6" s="35">
        <f t="shared" si="7"/>
        <v>1791.46</v>
      </c>
      <c r="BL6" s="35">
        <f t="shared" si="7"/>
        <v>1209.95</v>
      </c>
      <c r="BM6" s="35">
        <f t="shared" si="7"/>
        <v>1203.71</v>
      </c>
      <c r="BN6" s="35">
        <f t="shared" si="7"/>
        <v>1118.56</v>
      </c>
      <c r="BO6" s="35">
        <f t="shared" si="7"/>
        <v>1047.6500000000001</v>
      </c>
      <c r="BP6" s="34" t="str">
        <f>IF(BP7="","",IF(BP7="-","【-】","【"&amp;SUBSTITUTE(TEXT(BP7,"#,##0.00"),"-","△")&amp;"】"))</f>
        <v>【728.30】</v>
      </c>
      <c r="BQ6" s="35">
        <f>IF(BQ7="",NA(),BQ7)</f>
        <v>32.17</v>
      </c>
      <c r="BR6" s="35">
        <f t="shared" ref="BR6:BZ6" si="8">IF(BR7="",NA(),BR7)</f>
        <v>30.8</v>
      </c>
      <c r="BS6" s="35">
        <f t="shared" si="8"/>
        <v>32.47</v>
      </c>
      <c r="BT6" s="35">
        <f t="shared" si="8"/>
        <v>85.73</v>
      </c>
      <c r="BU6" s="35">
        <f t="shared" si="8"/>
        <v>78.39</v>
      </c>
      <c r="BV6" s="35">
        <f t="shared" si="8"/>
        <v>51.28</v>
      </c>
      <c r="BW6" s="35">
        <f t="shared" si="8"/>
        <v>69.48</v>
      </c>
      <c r="BX6" s="35">
        <f t="shared" si="8"/>
        <v>69.739999999999995</v>
      </c>
      <c r="BY6" s="35">
        <f t="shared" si="8"/>
        <v>72.33</v>
      </c>
      <c r="BZ6" s="35">
        <f t="shared" si="8"/>
        <v>74.040000000000006</v>
      </c>
      <c r="CA6" s="34" t="str">
        <f>IF(CA7="","",IF(CA7="-","【-】","【"&amp;SUBSTITUTE(TEXT(CA7,"#,##0.00"),"-","△")&amp;"】"))</f>
        <v>【100.04】</v>
      </c>
      <c r="CB6" s="35">
        <f>IF(CB7="",NA(),CB7)</f>
        <v>373.83</v>
      </c>
      <c r="CC6" s="35">
        <f t="shared" ref="CC6:CK6" si="9">IF(CC7="",NA(),CC7)</f>
        <v>387.65</v>
      </c>
      <c r="CD6" s="35">
        <f t="shared" si="9"/>
        <v>386.21</v>
      </c>
      <c r="CE6" s="35">
        <f t="shared" si="9"/>
        <v>150</v>
      </c>
      <c r="CF6" s="35">
        <f t="shared" si="9"/>
        <v>164.05</v>
      </c>
      <c r="CG6" s="35">
        <f t="shared" si="9"/>
        <v>311.81</v>
      </c>
      <c r="CH6" s="35">
        <f t="shared" si="9"/>
        <v>220.67</v>
      </c>
      <c r="CI6" s="35">
        <f t="shared" si="9"/>
        <v>248.89</v>
      </c>
      <c r="CJ6" s="35">
        <f t="shared" si="9"/>
        <v>215.28</v>
      </c>
      <c r="CK6" s="35">
        <f t="shared" si="9"/>
        <v>235.61</v>
      </c>
      <c r="CL6" s="34" t="str">
        <f>IF(CL7="","",IF(CL7="-","【-】","【"&amp;SUBSTITUTE(TEXT(CL7,"#,##0.00"),"-","△")&amp;"】"))</f>
        <v>【137.82】</v>
      </c>
      <c r="CM6" s="35">
        <f>IF(CM7="",NA(),CM7)</f>
        <v>45.53</v>
      </c>
      <c r="CN6" s="35">
        <f t="shared" ref="CN6:CV6" si="10">IF(CN7="",NA(),CN7)</f>
        <v>47.09</v>
      </c>
      <c r="CO6" s="35">
        <f t="shared" si="10"/>
        <v>46.48</v>
      </c>
      <c r="CP6" s="35">
        <f t="shared" si="10"/>
        <v>46.48</v>
      </c>
      <c r="CQ6" s="35">
        <f t="shared" si="10"/>
        <v>45.46</v>
      </c>
      <c r="CR6" s="35">
        <f t="shared" si="10"/>
        <v>41.95</v>
      </c>
      <c r="CS6" s="35">
        <f t="shared" si="10"/>
        <v>55.81</v>
      </c>
      <c r="CT6" s="35">
        <f t="shared" si="10"/>
        <v>49.89</v>
      </c>
      <c r="CU6" s="35">
        <f t="shared" si="10"/>
        <v>54.67</v>
      </c>
      <c r="CV6" s="35">
        <f t="shared" si="10"/>
        <v>49.25</v>
      </c>
      <c r="CW6" s="34" t="str">
        <f>IF(CW7="","",IF(CW7="-","【-】","【"&amp;SUBSTITUTE(TEXT(CW7,"#,##0.00"),"-","△")&amp;"】"))</f>
        <v>【60.09】</v>
      </c>
      <c r="CX6" s="35">
        <f>IF(CX7="",NA(),CX7)</f>
        <v>56.07</v>
      </c>
      <c r="CY6" s="35">
        <f t="shared" ref="CY6:DG6" si="11">IF(CY7="",NA(),CY7)</f>
        <v>50.03</v>
      </c>
      <c r="CZ6" s="35">
        <f t="shared" si="11"/>
        <v>53.04</v>
      </c>
      <c r="DA6" s="35">
        <f t="shared" si="11"/>
        <v>51.62</v>
      </c>
      <c r="DB6" s="35">
        <f t="shared" si="11"/>
        <v>56.29</v>
      </c>
      <c r="DC6" s="35">
        <f t="shared" si="11"/>
        <v>64.459999999999994</v>
      </c>
      <c r="DD6" s="35">
        <f t="shared" si="11"/>
        <v>84.41</v>
      </c>
      <c r="DE6" s="35">
        <f t="shared" si="11"/>
        <v>84.73</v>
      </c>
      <c r="DF6" s="35">
        <f t="shared" si="11"/>
        <v>83.8</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0.14000000000000001</v>
      </c>
      <c r="EK6" s="35">
        <f t="shared" si="14"/>
        <v>7.0000000000000007E-2</v>
      </c>
      <c r="EL6" s="35">
        <f t="shared" si="14"/>
        <v>0.03</v>
      </c>
      <c r="EM6" s="35">
        <f t="shared" si="14"/>
        <v>0.11</v>
      </c>
      <c r="EN6" s="35">
        <f t="shared" si="14"/>
        <v>0.1</v>
      </c>
      <c r="EO6" s="34" t="str">
        <f>IF(EO7="","",IF(EO7="-","【-】","【"&amp;SUBSTITUTE(TEXT(EO7,"#,##0.00"),"-","△")&amp;"】"))</f>
        <v>【0.27】</v>
      </c>
    </row>
    <row r="7" spans="1:145" s="36" customFormat="1">
      <c r="A7" s="28"/>
      <c r="B7" s="37">
        <v>2016</v>
      </c>
      <c r="C7" s="37">
        <v>22098</v>
      </c>
      <c r="D7" s="37">
        <v>47</v>
      </c>
      <c r="E7" s="37">
        <v>17</v>
      </c>
      <c r="F7" s="37">
        <v>1</v>
      </c>
      <c r="G7" s="37">
        <v>0</v>
      </c>
      <c r="H7" s="37" t="s">
        <v>109</v>
      </c>
      <c r="I7" s="37" t="s">
        <v>110</v>
      </c>
      <c r="J7" s="37" t="s">
        <v>111</v>
      </c>
      <c r="K7" s="37" t="s">
        <v>112</v>
      </c>
      <c r="L7" s="37" t="s">
        <v>113</v>
      </c>
      <c r="M7" s="37"/>
      <c r="N7" s="38" t="s">
        <v>114</v>
      </c>
      <c r="O7" s="38" t="s">
        <v>115</v>
      </c>
      <c r="P7" s="38">
        <v>19.28</v>
      </c>
      <c r="Q7" s="38">
        <v>81.42</v>
      </c>
      <c r="R7" s="38">
        <v>2592</v>
      </c>
      <c r="S7" s="38">
        <v>33833</v>
      </c>
      <c r="T7" s="38">
        <v>253.55</v>
      </c>
      <c r="U7" s="38">
        <v>133.44</v>
      </c>
      <c r="V7" s="38">
        <v>6452</v>
      </c>
      <c r="W7" s="38">
        <v>2.75</v>
      </c>
      <c r="X7" s="38">
        <v>2346.1799999999998</v>
      </c>
      <c r="Y7" s="38">
        <v>56.5</v>
      </c>
      <c r="Z7" s="38">
        <v>55.65</v>
      </c>
      <c r="AA7" s="38">
        <v>53.09</v>
      </c>
      <c r="AB7" s="38">
        <v>76.77</v>
      </c>
      <c r="AC7" s="38">
        <v>81.44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3790.09</v>
      </c>
      <c r="BG7" s="38">
        <v>3738.44</v>
      </c>
      <c r="BH7" s="38">
        <v>3468.35</v>
      </c>
      <c r="BI7" s="38">
        <v>161.38999999999999</v>
      </c>
      <c r="BJ7" s="38">
        <v>0</v>
      </c>
      <c r="BK7" s="38">
        <v>1791.46</v>
      </c>
      <c r="BL7" s="38">
        <v>1209.95</v>
      </c>
      <c r="BM7" s="38">
        <v>1203.71</v>
      </c>
      <c r="BN7" s="38">
        <v>1118.56</v>
      </c>
      <c r="BO7" s="38">
        <v>1047.6500000000001</v>
      </c>
      <c r="BP7" s="38">
        <v>728.3</v>
      </c>
      <c r="BQ7" s="38">
        <v>32.17</v>
      </c>
      <c r="BR7" s="38">
        <v>30.8</v>
      </c>
      <c r="BS7" s="38">
        <v>32.47</v>
      </c>
      <c r="BT7" s="38">
        <v>85.73</v>
      </c>
      <c r="BU7" s="38">
        <v>78.39</v>
      </c>
      <c r="BV7" s="38">
        <v>51.28</v>
      </c>
      <c r="BW7" s="38">
        <v>69.48</v>
      </c>
      <c r="BX7" s="38">
        <v>69.739999999999995</v>
      </c>
      <c r="BY7" s="38">
        <v>72.33</v>
      </c>
      <c r="BZ7" s="38">
        <v>74.040000000000006</v>
      </c>
      <c r="CA7" s="38">
        <v>100.04</v>
      </c>
      <c r="CB7" s="38">
        <v>373.83</v>
      </c>
      <c r="CC7" s="38">
        <v>387.65</v>
      </c>
      <c r="CD7" s="38">
        <v>386.21</v>
      </c>
      <c r="CE7" s="38">
        <v>150</v>
      </c>
      <c r="CF7" s="38">
        <v>164.05</v>
      </c>
      <c r="CG7" s="38">
        <v>311.81</v>
      </c>
      <c r="CH7" s="38">
        <v>220.67</v>
      </c>
      <c r="CI7" s="38">
        <v>248.89</v>
      </c>
      <c r="CJ7" s="38">
        <v>215.28</v>
      </c>
      <c r="CK7" s="38">
        <v>235.61</v>
      </c>
      <c r="CL7" s="38">
        <v>137.82</v>
      </c>
      <c r="CM7" s="38">
        <v>45.53</v>
      </c>
      <c r="CN7" s="38">
        <v>47.09</v>
      </c>
      <c r="CO7" s="38">
        <v>46.48</v>
      </c>
      <c r="CP7" s="38">
        <v>46.48</v>
      </c>
      <c r="CQ7" s="38">
        <v>45.46</v>
      </c>
      <c r="CR7" s="38">
        <v>41.95</v>
      </c>
      <c r="CS7" s="38">
        <v>55.81</v>
      </c>
      <c r="CT7" s="38">
        <v>49.89</v>
      </c>
      <c r="CU7" s="38">
        <v>54.67</v>
      </c>
      <c r="CV7" s="38">
        <v>49.25</v>
      </c>
      <c r="CW7" s="38">
        <v>60.09</v>
      </c>
      <c r="CX7" s="38">
        <v>56.07</v>
      </c>
      <c r="CY7" s="38">
        <v>50.03</v>
      </c>
      <c r="CZ7" s="38">
        <v>53.04</v>
      </c>
      <c r="DA7" s="38">
        <v>51.62</v>
      </c>
      <c r="DB7" s="38">
        <v>56.29</v>
      </c>
      <c r="DC7" s="38">
        <v>64.459999999999994</v>
      </c>
      <c r="DD7" s="38">
        <v>84.41</v>
      </c>
      <c r="DE7" s="38">
        <v>84.73</v>
      </c>
      <c r="DF7" s="38">
        <v>83.8</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0.14000000000000001</v>
      </c>
      <c r="EK7" s="38">
        <v>7.0000000000000007E-2</v>
      </c>
      <c r="EL7" s="38">
        <v>0.03</v>
      </c>
      <c r="EM7" s="38">
        <v>0.11</v>
      </c>
      <c r="EN7" s="38">
        <v>0.1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毛内 聖史</cp:lastModifiedBy>
  <cp:lastPrinted>2018-02-13T00:15:51Z</cp:lastPrinted>
  <dcterms:created xsi:type="dcterms:W3CDTF">2017-12-25T02:01:53Z</dcterms:created>
  <dcterms:modified xsi:type="dcterms:W3CDTF">2018-02-13T00:17:19Z</dcterms:modified>
  <cp:category/>
</cp:coreProperties>
</file>