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H30PC16\Desktop\経営比較分析表（H29決算\"/>
    </mc:Choice>
  </mc:AlternateContent>
  <workbookProtection workbookAlgorithmName="SHA-512" workbookHashValue="STMICCTmpMaby/w6xSzDohOwEgvny/yByTAsSX1skNz8tYE0UmQ/Smpv4IPnYikEiNWxz7Qnf4WCQwYmqJBynQ==" workbookSaltValue="IBa6ErLYkISQUK/2006ZWg==" workbookSpinCount="100000" lockStructure="1"/>
  <bookViews>
    <workbookView xWindow="0" yWindow="0" windowWidth="28800" windowHeight="1212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<sst xmlns="http://schemas.openxmlformats.org/spreadsheetml/2006/main" count="240" uniqueCount="126">
  <si>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</si>
  <si>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</si>
  <si>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</si>
  <si>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</si>
  <si>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</si>
  <si>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</si>
  <si>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</si>
  <si>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</si>
  <si>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</si>
  <si>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</si>
  <si>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</si>
  <si>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</si>
  <si>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</si>
  <si>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</si>
  <si>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</si>
  <si>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</si>
  <si>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</si>
  <si>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</si>
  <si>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</si>
  <si>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</si>
  <si>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</si>
  <si>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</si>
  <si>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</si>
  <si>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</si>
  <si>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</si>
  <si>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</si>
  <si>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</si>
  <si>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</si>
  <si>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</si>
  <si>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</si>
  <si>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</si>
  <si>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</si>
  <si>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</si>
  <si>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</si>
  <si>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</si>
  <si>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</si>
  <si>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</si>
  <si>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</si>
  <si>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</si>
  <si>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</si>
  <si>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</si>
  <si>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</si>
  <si>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</si>
  <si>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</si>
  <si>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</si>
  <si>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</si>
  <si>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</si>
  <si>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</si>
  <si>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</si>
  <si>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</si>
  <si>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</si>
  <si>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</si>
  <si>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</si>
  <si>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</si>
  <si>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</si>
  <si>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</si>
  <si>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</si>
  <si>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</si>
  <si>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</si>
  <si>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</si>
  <si>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</si>
  <si>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</si>
  <si>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</si>
  <si>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</si>
  <si>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</si>
  <si>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</si>
  <si>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</si>
  <si>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</si>
  <si>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</si>
  <si>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</si>
  <si>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</si>
  <si>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</si>
  <si>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</si>
  <si>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</si>
  <si>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</si>
  <si>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</si>
  <si>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</si>
  <si>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</si>
  <si>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</si>
  <si>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</si>
  <si>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</si>
  <si>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</si>
  <si>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</si>
  <si>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</si>
  <si>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</si>
  <si>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</si>
  <si>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</si>
  <si>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</si>
  <si>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</si>
  <si>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</si>
  <si>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</si>
  <si>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</si>
  <si>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</si>
  <si>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</si>
  <si>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</si>
  <si>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</si>
  <si>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</si>
  <si>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</si>
  <si>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</si>
  <si>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</si>
  <si>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</si>
  <si>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</si>
  <si>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</si>
  <si>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</si>
  <si>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</si>
  <si>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</si>
  <si>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</si>
  <si>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</si>
  <si>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</si>
  <si>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</si>
  <si>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鰺ケ沢町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</si>
  <si>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</si>
  <si>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</si>
  <si>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</si>
  <si>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</si>
  <si>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</si>
  <si>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</si>
  <si>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</si>
  <si>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</si>
  <si>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</si>
  <si>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</si>
  <si>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</si>
  <si>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</si>
  <si>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収益的収支比率、経費回収率や水洗化率が100％を下回っており、特別会計の財源不足分として資本費平準化債及び一般会計繰入金を財源としている状況である。
　事業の初期投資額が高額であったため、企業債の元利償還額が高額となっていることに加え、水洗化が思うように伸びていないこと、それに伴い料金収入、有収水量が伸びないことが原因で、各経営比較分析表として現れている。
　今後、下水道の目的、役割、必要性等について、啓蒙活動しながら事業を進める必要がある。</t>
    <phoneticPr fontId="4"/>
  </si>
  <si>
    <t>管渠施設については、敷設経過年数が古い箇所で22年と法定耐用年数に達したものはない。　
　処理施設の機械電気設備において耐用年数を超えているものがあり、現在は故障時において修繕、交換等を実施している。供用開始から15年経過しているため計画的な更新作業に着手しなければならない時期と思われる。</t>
    <phoneticPr fontId="4"/>
  </si>
  <si>
    <t>一般会計繰入金及び平準化債の収入による経営であることから、積極的な加入促進PR活動による使用料の確保、更なる経費節減等に努め、一般会計基準外繰入金の軽減を図るよう取り組む必要がある。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</si>
</sst>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269-4C06-A96D-EAA3A7881FB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0.17</c:v>
                </c:pt>
                <c:pt idx="2">
                  <c:v>0.2</c:v>
                </c:pt>
                <c:pt idx="3">
                  <c:v>0.19</c:v>
                </c:pt>
                <c:pt idx="4">
                  <c:v>0.13</c:v>
                </c:pt>
              </c:numCache>
            </c:numRef>
          </c:val>
          <c:smooth val="0"/>
          <c:extLst>
            <c:ext xmlns:c16="http://schemas.microsoft.com/office/drawing/2014/chart" uri="{C3380CC4-5D6E-409C-BE32-E72D297353CC}">
              <c16:uniqueId val="{00000001-F269-4C06-A96D-EAA3A7881FB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24.72</c:v>
                </c:pt>
                <c:pt idx="1">
                  <c:v>26.16</c:v>
                </c:pt>
                <c:pt idx="2">
                  <c:v>26.88</c:v>
                </c:pt>
                <c:pt idx="3">
                  <c:v>28.32</c:v>
                </c:pt>
                <c:pt idx="4">
                  <c:v>30.08</c:v>
                </c:pt>
              </c:numCache>
            </c:numRef>
          </c:val>
          <c:extLst>
            <c:ext xmlns:c16="http://schemas.microsoft.com/office/drawing/2014/chart" uri="{C3380CC4-5D6E-409C-BE32-E72D297353CC}">
              <c16:uniqueId val="{00000000-AA6B-40C3-95A4-45DD4B21F2D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40.71</c:v>
                </c:pt>
                <c:pt idx="1">
                  <c:v>43.53</c:v>
                </c:pt>
                <c:pt idx="2">
                  <c:v>39.869999999999997</c:v>
                </c:pt>
                <c:pt idx="3">
                  <c:v>41.28</c:v>
                </c:pt>
                <c:pt idx="4">
                  <c:v>50.24</c:v>
                </c:pt>
              </c:numCache>
            </c:numRef>
          </c:val>
          <c:smooth val="0"/>
          <c:extLst>
            <c:ext xmlns:c16="http://schemas.microsoft.com/office/drawing/2014/chart" uri="{C3380CC4-5D6E-409C-BE32-E72D297353CC}">
              <c16:uniqueId val="{00000001-AA6B-40C3-95A4-45DD4B21F2D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39.25</c:v>
                </c:pt>
                <c:pt idx="1">
                  <c:v>39.36</c:v>
                </c:pt>
                <c:pt idx="2">
                  <c:v>39.590000000000003</c:v>
                </c:pt>
                <c:pt idx="3">
                  <c:v>38.46</c:v>
                </c:pt>
                <c:pt idx="4">
                  <c:v>40.450000000000003</c:v>
                </c:pt>
              </c:numCache>
            </c:numRef>
          </c:val>
          <c:extLst>
            <c:ext xmlns:c16="http://schemas.microsoft.com/office/drawing/2014/chart" uri="{C3380CC4-5D6E-409C-BE32-E72D297353CC}">
              <c16:uniqueId val="{00000000-A5CE-4AA6-9B55-24836E1E279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63.45</c:v>
                </c:pt>
                <c:pt idx="1">
                  <c:v>64.14</c:v>
                </c:pt>
                <c:pt idx="2">
                  <c:v>61.37</c:v>
                </c:pt>
                <c:pt idx="3">
                  <c:v>61.3</c:v>
                </c:pt>
                <c:pt idx="4">
                  <c:v>84.17</c:v>
                </c:pt>
              </c:numCache>
            </c:numRef>
          </c:val>
          <c:smooth val="0"/>
          <c:extLst>
            <c:ext xmlns:c16="http://schemas.microsoft.com/office/drawing/2014/chart" uri="{C3380CC4-5D6E-409C-BE32-E72D297353CC}">
              <c16:uniqueId val="{00000001-A5CE-4AA6-9B55-24836E1E279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83.51</c:v>
                </c:pt>
                <c:pt idx="1">
                  <c:v>69.41</c:v>
                </c:pt>
                <c:pt idx="2">
                  <c:v>68.66</c:v>
                </c:pt>
                <c:pt idx="3">
                  <c:v>69.36</c:v>
                </c:pt>
                <c:pt idx="4">
                  <c:v>71.819999999999993</c:v>
                </c:pt>
              </c:numCache>
            </c:numRef>
          </c:val>
          <c:extLst>
            <c:ext xmlns:c16="http://schemas.microsoft.com/office/drawing/2014/chart" uri="{C3380CC4-5D6E-409C-BE32-E72D297353CC}">
              <c16:uniqueId val="{00000000-321E-4166-9037-CB8267B59D7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1E-4166-9037-CB8267B59D7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002-4902-AAE8-A9F693E97D6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02-4902-AAE8-A9F693E97D6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90D-44E2-B529-2534E0231A1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0D-44E2-B529-2534E0231A1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58-4B81-9875-1C38AB7DA6F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58-4B81-9875-1C38AB7DA6F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5E-46C5-9838-8451CE718B7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5E-46C5-9838-8451CE718B7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formatCode="#,##0.00;&quot;△&quot;#,##0.00;&quot;-&quot;">
                  <c:v>8081.46</c:v>
                </c:pt>
                <c:pt idx="3" formatCode="#,##0.00;&quot;△&quot;#,##0.00;&quot;-&quot;">
                  <c:v>1366.23</c:v>
                </c:pt>
                <c:pt idx="4" formatCode="#,##0.00;&quot;△&quot;#,##0.00;&quot;-&quot;">
                  <c:v>1095.8800000000001</c:v>
                </c:pt>
              </c:numCache>
            </c:numRef>
          </c:val>
          <c:extLst>
            <c:ext xmlns:c16="http://schemas.microsoft.com/office/drawing/2014/chart" uri="{C3380CC4-5D6E-409C-BE32-E72D297353CC}">
              <c16:uniqueId val="{00000000-F1EB-4BB7-82E0-E385531FE38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1826.49</c:v>
                </c:pt>
                <c:pt idx="1">
                  <c:v>1696.96</c:v>
                </c:pt>
                <c:pt idx="2">
                  <c:v>1824.34</c:v>
                </c:pt>
                <c:pt idx="3">
                  <c:v>1604.64</c:v>
                </c:pt>
                <c:pt idx="4">
                  <c:v>1124.26</c:v>
                </c:pt>
              </c:numCache>
            </c:numRef>
          </c:val>
          <c:smooth val="0"/>
          <c:extLst>
            <c:ext xmlns:c16="http://schemas.microsoft.com/office/drawing/2014/chart" uri="{C3380CC4-5D6E-409C-BE32-E72D297353CC}">
              <c16:uniqueId val="{00000001-F1EB-4BB7-82E0-E385531FE38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15.34</c:v>
                </c:pt>
                <c:pt idx="1">
                  <c:v>16.53</c:v>
                </c:pt>
                <c:pt idx="2">
                  <c:v>16.38</c:v>
                </c:pt>
                <c:pt idx="3">
                  <c:v>17.809999999999999</c:v>
                </c:pt>
                <c:pt idx="4">
                  <c:v>18.62</c:v>
                </c:pt>
              </c:numCache>
            </c:numRef>
          </c:val>
          <c:extLst>
            <c:ext xmlns:c16="http://schemas.microsoft.com/office/drawing/2014/chart" uri="{C3380CC4-5D6E-409C-BE32-E72D297353CC}">
              <c16:uniqueId val="{00000000-C5BE-4AFC-BFEF-E1C7C9F30E7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48</c:v>
                </c:pt>
                <c:pt idx="1">
                  <c:v>47.23</c:v>
                </c:pt>
                <c:pt idx="2">
                  <c:v>54.16</c:v>
                </c:pt>
                <c:pt idx="3">
                  <c:v>60.01</c:v>
                </c:pt>
                <c:pt idx="4">
                  <c:v>80.58</c:v>
                </c:pt>
              </c:numCache>
            </c:numRef>
          </c:val>
          <c:smooth val="0"/>
          <c:extLst>
            <c:ext xmlns:c16="http://schemas.microsoft.com/office/drawing/2014/chart" uri="{C3380CC4-5D6E-409C-BE32-E72D297353CC}">
              <c16:uniqueId val="{00000001-C5BE-4AFC-BFEF-E1C7C9F30E7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750.85</c:v>
                </c:pt>
                <c:pt idx="1">
                  <c:v>720.21</c:v>
                </c:pt>
                <c:pt idx="2">
                  <c:v>727.89</c:v>
                </c:pt>
                <c:pt idx="3">
                  <c:v>671.98</c:v>
                </c:pt>
                <c:pt idx="4">
                  <c:v>642.07000000000005</c:v>
                </c:pt>
              </c:numCache>
            </c:numRef>
          </c:val>
          <c:extLst>
            <c:ext xmlns:c16="http://schemas.microsoft.com/office/drawing/2014/chart" uri="{C3380CC4-5D6E-409C-BE32-E72D297353CC}">
              <c16:uniqueId val="{00000000-C754-4A41-80A1-0867B558D38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334.37</c:v>
                </c:pt>
                <c:pt idx="1">
                  <c:v>351.41</c:v>
                </c:pt>
                <c:pt idx="2">
                  <c:v>307.56</c:v>
                </c:pt>
                <c:pt idx="3">
                  <c:v>277.67</c:v>
                </c:pt>
                <c:pt idx="4">
                  <c:v>216.21</c:v>
                </c:pt>
              </c:numCache>
            </c:numRef>
          </c:val>
          <c:smooth val="0"/>
          <c:extLst>
            <c:ext xmlns:c16="http://schemas.microsoft.com/office/drawing/2014/chart" uri="{C3380CC4-5D6E-409C-BE32-E72D297353CC}">
              <c16:uniqueId val="{00000001-C754-4A41-80A1-0867B558D38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 zoomScaleNormal="100" workbookViewId="0">
      <selection activeCell="AV56" sqref="AV56:BI5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青森県　鰺ケ沢町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Cd2</v>
      </c>
      <c r="X8" s="71"/>
      <c r="Y8" s="71"/>
      <c r="Z8" s="71"/>
      <c r="AA8" s="71"/>
      <c r="AB8" s="71"/>
      <c r="AC8" s="71"/>
      <c r="AD8" s="72" t="str">
        <f>データ!$M$6</f>
        <v>非設置</v>
      </c>
      <c r="AE8" s="72"/>
      <c r="AF8" s="72"/>
      <c r="AG8" s="72"/>
      <c r="AH8" s="72"/>
      <c r="AI8" s="72"/>
      <c r="AJ8" s="72"/>
      <c r="AK8" s="3"/>
      <c r="AL8" s="68">
        <f>データ!S6</f>
        <v>10306</v>
      </c>
      <c r="AM8" s="68"/>
      <c r="AN8" s="68"/>
      <c r="AO8" s="68"/>
      <c r="AP8" s="68"/>
      <c r="AQ8" s="68"/>
      <c r="AR8" s="68"/>
      <c r="AS8" s="68"/>
      <c r="AT8" s="67">
        <f>データ!T6</f>
        <v>343.08</v>
      </c>
      <c r="AU8" s="67"/>
      <c r="AV8" s="67"/>
      <c r="AW8" s="67"/>
      <c r="AX8" s="67"/>
      <c r="AY8" s="67"/>
      <c r="AZ8" s="67"/>
      <c r="BA8" s="67"/>
      <c r="BB8" s="67">
        <f>データ!U6</f>
        <v>30.04</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26.86</v>
      </c>
      <c r="Q10" s="67"/>
      <c r="R10" s="67"/>
      <c r="S10" s="67"/>
      <c r="T10" s="67"/>
      <c r="U10" s="67"/>
      <c r="V10" s="67"/>
      <c r="W10" s="67">
        <f>データ!Q6</f>
        <v>88.45</v>
      </c>
      <c r="X10" s="67"/>
      <c r="Y10" s="67"/>
      <c r="Z10" s="67"/>
      <c r="AA10" s="67"/>
      <c r="AB10" s="67"/>
      <c r="AC10" s="67"/>
      <c r="AD10" s="68">
        <f>データ!R6</f>
        <v>2254</v>
      </c>
      <c r="AE10" s="68"/>
      <c r="AF10" s="68"/>
      <c r="AG10" s="68"/>
      <c r="AH10" s="68"/>
      <c r="AI10" s="68"/>
      <c r="AJ10" s="68"/>
      <c r="AK10" s="2"/>
      <c r="AL10" s="68">
        <f>データ!V6</f>
        <v>2729</v>
      </c>
      <c r="AM10" s="68"/>
      <c r="AN10" s="68"/>
      <c r="AO10" s="68"/>
      <c r="AP10" s="68"/>
      <c r="AQ10" s="68"/>
      <c r="AR10" s="68"/>
      <c r="AS10" s="68"/>
      <c r="AT10" s="67">
        <f>データ!W6</f>
        <v>1.25</v>
      </c>
      <c r="AU10" s="67"/>
      <c r="AV10" s="67"/>
      <c r="AW10" s="67"/>
      <c r="AX10" s="67"/>
      <c r="AY10" s="67"/>
      <c r="AZ10" s="67"/>
      <c r="BA10" s="67"/>
      <c r="BB10" s="67">
        <f>データ!X6</f>
        <v>2183.1999999999998</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55</v>
      </c>
      <c r="O86" s="25" t="str">
        <f>データ!EO6</f>
        <v>【0.23】</v>
      </c>
    </row>
  </sheetData>
  <sheetProtection algorithmName="SHA-512" hashValue="X8wyG6s6q214PfkTtWdYLZ4nO2i6AaDAZT7plDu0YOTP0+gv6t4Kl9e44Q/HwqFT5eSMKZM0SY5uhKKdXzxi1A==" saltValue="v+JppAk9AVPD2N6Zqas9+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23213</v>
      </c>
      <c r="D6" s="32">
        <f t="shared" si="3"/>
        <v>47</v>
      </c>
      <c r="E6" s="32">
        <f t="shared" si="3"/>
        <v>17</v>
      </c>
      <c r="F6" s="32">
        <f t="shared" si="3"/>
        <v>1</v>
      </c>
      <c r="G6" s="32">
        <f t="shared" si="3"/>
        <v>0</v>
      </c>
      <c r="H6" s="32" t="str">
        <f t="shared" si="3"/>
        <v>青森県　鰺ケ沢町</v>
      </c>
      <c r="I6" s="32" t="str">
        <f t="shared" si="3"/>
        <v>法非適用</v>
      </c>
      <c r="J6" s="32" t="str">
        <f t="shared" si="3"/>
        <v>下水道事業</v>
      </c>
      <c r="K6" s="32" t="str">
        <f t="shared" si="3"/>
        <v>公共下水道</v>
      </c>
      <c r="L6" s="32" t="str">
        <f t="shared" si="3"/>
        <v>Cd2</v>
      </c>
      <c r="M6" s="32" t="str">
        <f t="shared" si="3"/>
        <v>非設置</v>
      </c>
      <c r="N6" s="33" t="str">
        <f t="shared" si="3"/>
        <v>-</v>
      </c>
      <c r="O6" s="33" t="str">
        <f t="shared" si="3"/>
        <v>該当数値なし</v>
      </c>
      <c r="P6" s="33">
        <f t="shared" si="3"/>
        <v>26.86</v>
      </c>
      <c r="Q6" s="33">
        <f t="shared" si="3"/>
        <v>88.45</v>
      </c>
      <c r="R6" s="33">
        <f t="shared" si="3"/>
        <v>2254</v>
      </c>
      <c r="S6" s="33">
        <f t="shared" si="3"/>
        <v>10306</v>
      </c>
      <c r="T6" s="33">
        <f t="shared" si="3"/>
        <v>343.08</v>
      </c>
      <c r="U6" s="33">
        <f t="shared" si="3"/>
        <v>30.04</v>
      </c>
      <c r="V6" s="33">
        <f t="shared" si="3"/>
        <v>2729</v>
      </c>
      <c r="W6" s="33">
        <f t="shared" si="3"/>
        <v>1.25</v>
      </c>
      <c r="X6" s="33">
        <f t="shared" si="3"/>
        <v>2183.1999999999998</v>
      </c>
      <c r="Y6" s="34">
        <f>IF(Y7="",NA(),Y7)</f>
        <v>83.51</v>
      </c>
      <c r="Z6" s="34">
        <f t="shared" ref="Z6:AH6" si="4">IF(Z7="",NA(),Z7)</f>
        <v>69.41</v>
      </c>
      <c r="AA6" s="34">
        <f t="shared" si="4"/>
        <v>68.66</v>
      </c>
      <c r="AB6" s="34">
        <f t="shared" si="4"/>
        <v>69.36</v>
      </c>
      <c r="AC6" s="34">
        <f t="shared" si="4"/>
        <v>71.819999999999993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4">
        <f t="shared" si="7"/>
        <v>8081.46</v>
      </c>
      <c r="BI6" s="34">
        <f t="shared" si="7"/>
        <v>1366.23</v>
      </c>
      <c r="BJ6" s="34">
        <f t="shared" si="7"/>
        <v>1095.8800000000001</v>
      </c>
      <c r="BK6" s="34">
        <f t="shared" si="7"/>
        <v>1826.49</v>
      </c>
      <c r="BL6" s="34">
        <f t="shared" si="7"/>
        <v>1696.96</v>
      </c>
      <c r="BM6" s="34">
        <f t="shared" si="7"/>
        <v>1824.34</v>
      </c>
      <c r="BN6" s="34">
        <f t="shared" si="7"/>
        <v>1604.64</v>
      </c>
      <c r="BO6" s="34">
        <f t="shared" si="7"/>
        <v>1124.26</v>
      </c>
      <c r="BP6" s="33" t="str">
        <f>IF(BP7="","",IF(BP7="-","【-】","【"&amp;SUBSTITUTE(TEXT(BP7,"#,##0.00"),"-","△")&amp;"】"))</f>
        <v>【707.33】</v>
      </c>
      <c r="BQ6" s="34">
        <f>IF(BQ7="",NA(),BQ7)</f>
        <v>15.34</v>
      </c>
      <c r="BR6" s="34">
        <f t="shared" ref="BR6:BZ6" si="8">IF(BR7="",NA(),BR7)</f>
        <v>16.53</v>
      </c>
      <c r="BS6" s="34">
        <f t="shared" si="8"/>
        <v>16.38</v>
      </c>
      <c r="BT6" s="34">
        <f t="shared" si="8"/>
        <v>17.809999999999999</v>
      </c>
      <c r="BU6" s="34">
        <f t="shared" si="8"/>
        <v>18.62</v>
      </c>
      <c r="BV6" s="34">
        <f t="shared" si="8"/>
        <v>48</v>
      </c>
      <c r="BW6" s="34">
        <f t="shared" si="8"/>
        <v>47.23</v>
      </c>
      <c r="BX6" s="34">
        <f t="shared" si="8"/>
        <v>54.16</v>
      </c>
      <c r="BY6" s="34">
        <f t="shared" si="8"/>
        <v>60.01</v>
      </c>
      <c r="BZ6" s="34">
        <f t="shared" si="8"/>
        <v>80.58</v>
      </c>
      <c r="CA6" s="33" t="str">
        <f>IF(CA7="","",IF(CA7="-","【-】","【"&amp;SUBSTITUTE(TEXT(CA7,"#,##0.00"),"-","△")&amp;"】"))</f>
        <v>【101.26】</v>
      </c>
      <c r="CB6" s="34">
        <f>IF(CB7="",NA(),CB7)</f>
        <v>750.85</v>
      </c>
      <c r="CC6" s="34">
        <f t="shared" ref="CC6:CK6" si="9">IF(CC7="",NA(),CC7)</f>
        <v>720.21</v>
      </c>
      <c r="CD6" s="34">
        <f t="shared" si="9"/>
        <v>727.89</v>
      </c>
      <c r="CE6" s="34">
        <f t="shared" si="9"/>
        <v>671.98</v>
      </c>
      <c r="CF6" s="34">
        <f t="shared" si="9"/>
        <v>642.07000000000005</v>
      </c>
      <c r="CG6" s="34">
        <f t="shared" si="9"/>
        <v>334.37</v>
      </c>
      <c r="CH6" s="34">
        <f t="shared" si="9"/>
        <v>351.41</v>
      </c>
      <c r="CI6" s="34">
        <f t="shared" si="9"/>
        <v>307.56</v>
      </c>
      <c r="CJ6" s="34">
        <f t="shared" si="9"/>
        <v>277.67</v>
      </c>
      <c r="CK6" s="34">
        <f t="shared" si="9"/>
        <v>216.21</v>
      </c>
      <c r="CL6" s="33" t="str">
        <f>IF(CL7="","",IF(CL7="-","【-】","【"&amp;SUBSTITUTE(TEXT(CL7,"#,##0.00"),"-","△")&amp;"】"))</f>
        <v>【136.39】</v>
      </c>
      <c r="CM6" s="34">
        <f>IF(CM7="",NA(),CM7)</f>
        <v>24.72</v>
      </c>
      <c r="CN6" s="34">
        <f t="shared" ref="CN6:CV6" si="10">IF(CN7="",NA(),CN7)</f>
        <v>26.16</v>
      </c>
      <c r="CO6" s="34">
        <f t="shared" si="10"/>
        <v>26.88</v>
      </c>
      <c r="CP6" s="34">
        <f t="shared" si="10"/>
        <v>28.32</v>
      </c>
      <c r="CQ6" s="34">
        <f t="shared" si="10"/>
        <v>30.08</v>
      </c>
      <c r="CR6" s="34">
        <f t="shared" si="10"/>
        <v>40.71</v>
      </c>
      <c r="CS6" s="34">
        <f t="shared" si="10"/>
        <v>43.53</v>
      </c>
      <c r="CT6" s="34">
        <f t="shared" si="10"/>
        <v>39.869999999999997</v>
      </c>
      <c r="CU6" s="34">
        <f t="shared" si="10"/>
        <v>41.28</v>
      </c>
      <c r="CV6" s="34">
        <f t="shared" si="10"/>
        <v>50.24</v>
      </c>
      <c r="CW6" s="33" t="str">
        <f>IF(CW7="","",IF(CW7="-","【-】","【"&amp;SUBSTITUTE(TEXT(CW7,"#,##0.00"),"-","△")&amp;"】"))</f>
        <v>【60.13】</v>
      </c>
      <c r="CX6" s="34">
        <f>IF(CX7="",NA(),CX7)</f>
        <v>39.25</v>
      </c>
      <c r="CY6" s="34">
        <f t="shared" ref="CY6:DG6" si="11">IF(CY7="",NA(),CY7)</f>
        <v>39.36</v>
      </c>
      <c r="CZ6" s="34">
        <f t="shared" si="11"/>
        <v>39.590000000000003</v>
      </c>
      <c r="DA6" s="34">
        <f t="shared" si="11"/>
        <v>38.46</v>
      </c>
      <c r="DB6" s="34">
        <f t="shared" si="11"/>
        <v>40.450000000000003</v>
      </c>
      <c r="DC6" s="34">
        <f t="shared" si="11"/>
        <v>63.45</v>
      </c>
      <c r="DD6" s="34">
        <f t="shared" si="11"/>
        <v>64.14</v>
      </c>
      <c r="DE6" s="34">
        <f t="shared" si="11"/>
        <v>61.37</v>
      </c>
      <c r="DF6" s="34">
        <f t="shared" si="11"/>
        <v>61.3</v>
      </c>
      <c r="DG6" s="34">
        <f t="shared" si="11"/>
        <v>84.17</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3">
        <f t="shared" si="14"/>
        <v>0</v>
      </c>
      <c r="EK6" s="34">
        <f t="shared" si="14"/>
        <v>0.17</v>
      </c>
      <c r="EL6" s="34">
        <f t="shared" si="14"/>
        <v>0.2</v>
      </c>
      <c r="EM6" s="34">
        <f t="shared" si="14"/>
        <v>0.19</v>
      </c>
      <c r="EN6" s="34">
        <f t="shared" si="14"/>
        <v>0.13</v>
      </c>
      <c r="EO6" s="33" t="str">
        <f>IF(EO7="","",IF(EO7="-","【-】","【"&amp;SUBSTITUTE(TEXT(EO7,"#,##0.00"),"-","△")&amp;"】"))</f>
        <v>【0.23】</v>
      </c>
    </row>
    <row r="7" spans="1:145" s="35" customFormat="1" x14ac:dyDescent="0.15">
      <c r="A7" s="27"/>
      <c r="B7" s="36">
        <v>2017</v>
      </c>
      <c r="C7" s="36">
        <v>23213</v>
      </c>
      <c r="D7" s="36">
        <v>47</v>
      </c>
      <c r="E7" s="36">
        <v>17</v>
      </c>
      <c r="F7" s="36">
        <v>1</v>
      </c>
      <c r="G7" s="36">
        <v>0</v>
      </c>
      <c r="H7" s="36" t="s">
        <v>110</v>
      </c>
      <c r="I7" s="36" t="s">
        <v>111</v>
      </c>
      <c r="J7" s="36" t="s">
        <v>112</v>
      </c>
      <c r="K7" s="36" t="s">
        <v>113</v>
      </c>
      <c r="L7" s="36" t="s">
        <v>114</v>
      </c>
      <c r="M7" s="36" t="s">
        <v>115</v>
      </c>
      <c r="N7" s="37" t="s">
        <v>116</v>
      </c>
      <c r="O7" s="37" t="s">
        <v>117</v>
      </c>
      <c r="P7" s="37">
        <v>26.86</v>
      </c>
      <c r="Q7" s="37">
        <v>88.45</v>
      </c>
      <c r="R7" s="37">
        <v>2254</v>
      </c>
      <c r="S7" s="37">
        <v>10306</v>
      </c>
      <c r="T7" s="37">
        <v>343.08</v>
      </c>
      <c r="U7" s="37">
        <v>30.04</v>
      </c>
      <c r="V7" s="37">
        <v>2729</v>
      </c>
      <c r="W7" s="37">
        <v>1.25</v>
      </c>
      <c r="X7" s="37">
        <v>2183.1999999999998</v>
      </c>
      <c r="Y7" s="37">
        <v>83.51</v>
      </c>
      <c r="Z7" s="37">
        <v>69.41</v>
      </c>
      <c r="AA7" s="37">
        <v>68.66</v>
      </c>
      <c r="AB7" s="37">
        <v>69.36</v>
      </c>
      <c r="AC7" s="37">
        <v>71.819999999999993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8081.46</v>
      </c>
      <c r="BI7" s="37">
        <v>1366.23</v>
      </c>
      <c r="BJ7" s="37">
        <v>1095.8800000000001</v>
      </c>
      <c r="BK7" s="37">
        <v>1826.49</v>
      </c>
      <c r="BL7" s="37">
        <v>1696.96</v>
      </c>
      <c r="BM7" s="37">
        <v>1824.34</v>
      </c>
      <c r="BN7" s="37">
        <v>1604.64</v>
      </c>
      <c r="BO7" s="37">
        <v>1124.26</v>
      </c>
      <c r="BP7" s="37">
        <v>707.33</v>
      </c>
      <c r="BQ7" s="37">
        <v>15.34</v>
      </c>
      <c r="BR7" s="37">
        <v>16.53</v>
      </c>
      <c r="BS7" s="37">
        <v>16.38</v>
      </c>
      <c r="BT7" s="37">
        <v>17.809999999999999</v>
      </c>
      <c r="BU7" s="37">
        <v>18.62</v>
      </c>
      <c r="BV7" s="37">
        <v>48</v>
      </c>
      <c r="BW7" s="37">
        <v>47.23</v>
      </c>
      <c r="BX7" s="37">
        <v>54.16</v>
      </c>
      <c r="BY7" s="37">
        <v>60.01</v>
      </c>
      <c r="BZ7" s="37">
        <v>80.58</v>
      </c>
      <c r="CA7" s="37">
        <v>101.26</v>
      </c>
      <c r="CB7" s="37">
        <v>750.85</v>
      </c>
      <c r="CC7" s="37">
        <v>720.21</v>
      </c>
      <c r="CD7" s="37">
        <v>727.89</v>
      </c>
      <c r="CE7" s="37">
        <v>671.98</v>
      </c>
      <c r="CF7" s="37">
        <v>642.07000000000005</v>
      </c>
      <c r="CG7" s="37">
        <v>334.37</v>
      </c>
      <c r="CH7" s="37">
        <v>351.41</v>
      </c>
      <c r="CI7" s="37">
        <v>307.56</v>
      </c>
      <c r="CJ7" s="37">
        <v>277.67</v>
      </c>
      <c r="CK7" s="37">
        <v>216.21</v>
      </c>
      <c r="CL7" s="37">
        <v>136.38999999999999</v>
      </c>
      <c r="CM7" s="37">
        <v>24.72</v>
      </c>
      <c r="CN7" s="37">
        <v>26.16</v>
      </c>
      <c r="CO7" s="37">
        <v>26.88</v>
      </c>
      <c r="CP7" s="37">
        <v>28.32</v>
      </c>
      <c r="CQ7" s="37">
        <v>30.08</v>
      </c>
      <c r="CR7" s="37">
        <v>40.71</v>
      </c>
      <c r="CS7" s="37">
        <v>43.53</v>
      </c>
      <c r="CT7" s="37">
        <v>39.869999999999997</v>
      </c>
      <c r="CU7" s="37">
        <v>41.28</v>
      </c>
      <c r="CV7" s="37">
        <v>50.24</v>
      </c>
      <c r="CW7" s="37">
        <v>60.13</v>
      </c>
      <c r="CX7" s="37">
        <v>39.25</v>
      </c>
      <c r="CY7" s="37">
        <v>39.36</v>
      </c>
      <c r="CZ7" s="37">
        <v>39.590000000000003</v>
      </c>
      <c r="DA7" s="37">
        <v>38.46</v>
      </c>
      <c r="DB7" s="37">
        <v>40.450000000000003</v>
      </c>
      <c r="DC7" s="37">
        <v>63.45</v>
      </c>
      <c r="DD7" s="37">
        <v>64.14</v>
      </c>
      <c r="DE7" s="37">
        <v>61.37</v>
      </c>
      <c r="DF7" s="37">
        <v>61.3</v>
      </c>
      <c r="DG7" s="37">
        <v>84.17</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v>
      </c>
      <c r="EK7" s="37">
        <v>0.17</v>
      </c>
      <c r="EL7" s="37">
        <v>0.2</v>
      </c>
      <c r="EM7" s="37">
        <v>0.19</v>
      </c>
      <c r="EN7" s="37">
        <v>0.13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H30PC16</cp:lastModifiedBy>
  <dcterms:created xsi:type="dcterms:W3CDTF">2018-12-03T08:58:57Z</dcterms:created>
  <dcterms:modified xsi:type="dcterms:W3CDTF">2019-01-29T05:48:48Z</dcterms:modified>
  <cp:category/>
</cp:coreProperties>
</file>