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C:\Users\kensetu08\Desktop\20190122公営企業に係る経営比較分析表（平成29年度決算）の分析等について（照会）\提出\"/>
    </mc:Choice>
  </mc:AlternateContent>
  <workbookProtection workbookAlgorithmName="SHA-512" workbookHashValue="NdIcnju6milJ1a/w8oINH+Ayk9kyG6nsJlR7uhxT98XX45LAwJCfgdYb6hLQKZXiZ/AgD+qNFbjpvdX2t789VA==" workbookSaltValue="9hUWMj7JX7uPKxMt3ttWgQ==" workbookSpinCount="100000" lockStructure="1"/>
  <bookViews>
    <workbookView xWindow="0" yWindow="0" windowWidth="13575" windowHeight="95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<sst xmlns="http://schemas.openxmlformats.org/spreadsheetml/2006/main" count="240" uniqueCount="126">
  <si>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</si>
  <si>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</si>
  <si>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</si>
  <si>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</si>
  <si>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</si>
  <si>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</si>
  <si>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</si>
  <si>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</si>
  <si>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</si>
  <si>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</si>
  <si>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</si>
  <si>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</si>
  <si>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</si>
  <si>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</si>
  <si>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</si>
  <si>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</si>
  <si>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</si>
  <si>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</si>
  <si>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</si>
  <si>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</si>
  <si>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</si>
  <si>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</si>
  <si>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</si>
  <si>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</si>
  <si>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</si>
  <si>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</si>
  <si>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</si>
  <si>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</si>
  <si>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</si>
  <si>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</si>
  <si>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</si>
  <si>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</si>
  <si>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</si>
  <si>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</si>
  <si>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</si>
  <si>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</si>
  <si>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</si>
  <si>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</si>
  <si>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</si>
  <si>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</si>
  <si>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</si>
  <si>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</si>
  <si>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</si>
  <si>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</si>
  <si>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</si>
  <si>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</si>
  <si>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</si>
  <si>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</si>
  <si>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</si>
  <si>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</si>
  <si>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</si>
  <si>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</si>
  <si>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</si>
  <si>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</si>
  <si>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</si>
  <si>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</si>
  <si>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</si>
  <si>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</si>
  <si>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</si>
  <si>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</si>
  <si>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</si>
  <si>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</si>
  <si>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</si>
  <si>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</si>
  <si>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</si>
  <si>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</si>
  <si>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</si>
  <si>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</si>
  <si>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</si>
  <si>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</si>
  <si>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</si>
  <si>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</si>
  <si>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</si>
  <si>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</si>
  <si>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</si>
  <si>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</si>
  <si>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</si>
  <si>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</si>
  <si>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</si>
  <si>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</si>
  <si>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</si>
  <si>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</si>
  <si>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</si>
  <si>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</si>
  <si>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</si>
  <si>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</si>
  <si>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</si>
  <si>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</si>
  <si>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</si>
  <si>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</si>
  <si>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</si>
  <si>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</si>
  <si>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</si>
  <si>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</si>
  <si>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</si>
  <si>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</si>
  <si>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</si>
  <si>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</si>
  <si>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</si>
  <si>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</si>
  <si>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</si>
  <si>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</si>
  <si>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</si>
  <si>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</si>
  <si>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</si>
  <si>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</si>
  <si>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</si>
  <si>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</si>
  <si>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</si>
  <si>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</si>
  <si>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</si>
  <si>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</si>
  <si>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</si>
  <si>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</si>
  <si>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</si>
  <si>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</si>
  <si>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</si>
  <si>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</si>
  <si>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</si>
  <si>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</si>
  <si>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</si>
  <si>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</si>
  <si>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</si>
  <si>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高くなっているが、経費回収率が低いため一般会計繰入金が占める割合が多い。接続数は増加しているものの、水洗化率、施設利用率が高くなるほどの増加数ではないため、汚水処理原価が高く、経費回収率が低い状態である。</t>
    <rPh sb="0" eb="3">
      <t>シュウエキテキ</t>
    </rPh>
    <rPh sb="3" eb="5">
      <t>シュウシ</t>
    </rPh>
    <rPh sb="5" eb="7">
      <t>ヒリツ</t>
    </rPh>
    <rPh sb="8" eb="9">
      <t>タカ</t>
    </rPh>
    <rPh sb="17" eb="19">
      <t>ケイヒ</t>
    </rPh>
    <rPh sb="19" eb="21">
      <t>カイシュウ</t>
    </rPh>
    <rPh sb="21" eb="22">
      <t>リツ</t>
    </rPh>
    <rPh sb="23" eb="24">
      <t>ヒク</t>
    </rPh>
    <rPh sb="27" eb="29">
      <t>イッパン</t>
    </rPh>
    <rPh sb="29" eb="31">
      <t>カイケイ</t>
    </rPh>
    <rPh sb="31" eb="33">
      <t>クリイレ</t>
    </rPh>
    <rPh sb="33" eb="34">
      <t>キン</t>
    </rPh>
    <rPh sb="35" eb="36">
      <t>シ</t>
    </rPh>
    <rPh sb="38" eb="40">
      <t>ワリアイ</t>
    </rPh>
    <rPh sb="41" eb="42">
      <t>オオ</t>
    </rPh>
    <rPh sb="44" eb="46">
      <t>セツゾク</t>
    </rPh>
    <rPh sb="46" eb="47">
      <t>スウ</t>
    </rPh>
    <rPh sb="48" eb="50">
      <t>ゾウカ</t>
    </rPh>
    <rPh sb="58" eb="61">
      <t>スイセンカ</t>
    </rPh>
    <rPh sb="61" eb="62">
      <t>リツ</t>
    </rPh>
    <rPh sb="63" eb="65">
      <t>シセツ</t>
    </rPh>
    <rPh sb="65" eb="67">
      <t>リヨウ</t>
    </rPh>
    <rPh sb="67" eb="68">
      <t>リツ</t>
    </rPh>
    <rPh sb="69" eb="70">
      <t>タカ</t>
    </rPh>
    <rPh sb="76" eb="79">
      <t>ゾウカスウ</t>
    </rPh>
    <rPh sb="86" eb="88">
      <t>オスイ</t>
    </rPh>
    <rPh sb="88" eb="90">
      <t>ショリ</t>
    </rPh>
    <rPh sb="90" eb="92">
      <t>ゲンカ</t>
    </rPh>
    <rPh sb="93" eb="94">
      <t>タカ</t>
    </rPh>
    <rPh sb="96" eb="98">
      <t>ケイヒ</t>
    </rPh>
    <rPh sb="98" eb="100">
      <t>カイシュウ</t>
    </rPh>
    <rPh sb="100" eb="101">
      <t>リツ</t>
    </rPh>
    <rPh sb="102" eb="103">
      <t>ヒク</t>
    </rPh>
    <rPh sb="104" eb="106">
      <t>ジョウタイ</t>
    </rPh>
    <phoneticPr fontId="4"/>
  </si>
  <si>
    <t>水洗化率は年々増加してきているが経費回収率が増加するほどの接続数ではない。水洗化率を上げるために今後も管渠工事が必要であるが、財政状況等を考慮しながら進める必要がある。ある程度整備が進んだ段階で、使用料金の見直しが必要になってくると考えられる。</t>
    <rPh sb="0" eb="3">
      <t>スイセンカ</t>
    </rPh>
    <rPh sb="3" eb="4">
      <t>リツ</t>
    </rPh>
    <rPh sb="5" eb="7">
      <t>ネンネン</t>
    </rPh>
    <rPh sb="7" eb="9">
      <t>ゾウカ</t>
    </rPh>
    <rPh sb="16" eb="18">
      <t>ケイヒ</t>
    </rPh>
    <rPh sb="18" eb="20">
      <t>カイシュウ</t>
    </rPh>
    <rPh sb="20" eb="21">
      <t>リツ</t>
    </rPh>
    <rPh sb="22" eb="24">
      <t>ゾウカ</t>
    </rPh>
    <rPh sb="29" eb="31">
      <t>セツゾク</t>
    </rPh>
    <rPh sb="31" eb="32">
      <t>スウ</t>
    </rPh>
    <rPh sb="37" eb="40">
      <t>スイセンカ</t>
    </rPh>
    <rPh sb="40" eb="41">
      <t>リツ</t>
    </rPh>
    <rPh sb="42" eb="43">
      <t>ア</t>
    </rPh>
    <rPh sb="48" eb="50">
      <t>コンゴ</t>
    </rPh>
    <rPh sb="51" eb="53">
      <t>カンキョ</t>
    </rPh>
    <rPh sb="53" eb="55">
      <t>コウジ</t>
    </rPh>
    <rPh sb="56" eb="58">
      <t>ヒツヨウ</t>
    </rPh>
    <rPh sb="63" eb="65">
      <t>ザイセイ</t>
    </rPh>
    <rPh sb="65" eb="67">
      <t>ジョウキョウ</t>
    </rPh>
    <rPh sb="67" eb="68">
      <t>トウ</t>
    </rPh>
    <rPh sb="69" eb="71">
      <t>コウリョ</t>
    </rPh>
    <rPh sb="75" eb="76">
      <t>スス</t>
    </rPh>
    <rPh sb="78" eb="80">
      <t>ヒツヨウ</t>
    </rPh>
    <rPh sb="86" eb="88">
      <t>テイド</t>
    </rPh>
    <rPh sb="88" eb="90">
      <t>セイビ</t>
    </rPh>
    <rPh sb="91" eb="92">
      <t>スス</t>
    </rPh>
    <rPh sb="94" eb="96">
      <t>ダンカイ</t>
    </rPh>
    <rPh sb="116" eb="117">
      <t>カンガ</t>
    </rPh>
    <phoneticPr fontId="4"/>
  </si>
  <si>
    <t>供用開始から８年目であり、大きな異常もないため当面は更新の必要が無いと思われる。今後ストックマネジメント計画により、管路施設及び、処理場施設の点検・調査が必要となってくる。</t>
    <rPh sb="0" eb="2">
      <t>キョウヨウ</t>
    </rPh>
    <rPh sb="2" eb="4">
      <t>カイシ</t>
    </rPh>
    <rPh sb="7" eb="8">
      <t>ネン</t>
    </rPh>
    <rPh sb="8" eb="9">
      <t>メ</t>
    </rPh>
    <rPh sb="13" eb="14">
      <t>オオ</t>
    </rPh>
    <rPh sb="16" eb="18">
      <t>イジョウ</t>
    </rPh>
    <rPh sb="23" eb="25">
      <t>トウメン</t>
    </rPh>
    <rPh sb="26" eb="28">
      <t>コウシン</t>
    </rPh>
    <rPh sb="29" eb="31">
      <t>ヒツヨウ</t>
    </rPh>
    <rPh sb="32" eb="33">
      <t>ナ</t>
    </rPh>
    <rPh sb="35" eb="36">
      <t>オモ</t>
    </rPh>
    <rPh sb="40" eb="42">
      <t>コンゴ</t>
    </rPh>
    <rPh sb="52" eb="54">
      <t>ケイカク</t>
    </rPh>
    <rPh sb="58" eb="60">
      <t>カンロ</t>
    </rPh>
    <rPh sb="60" eb="62">
      <t>シセツ</t>
    </rPh>
    <rPh sb="62" eb="63">
      <t>オヨ</t>
    </rPh>
    <rPh sb="65" eb="68">
      <t>ショリジョウ</t>
    </rPh>
    <rPh sb="68" eb="70">
      <t>シセツ</t>
    </rPh>
    <rPh sb="71" eb="73">
      <t>テンケン</t>
    </rPh>
    <rPh sb="74" eb="76">
      <t>チョウサ</t>
    </rPh>
    <rPh sb="77" eb="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</si>
</sst>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75-4164-8F25-A069E71072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c:ext xmlns:c16="http://schemas.microsoft.com/office/drawing/2014/chart" uri="{C3380CC4-5D6E-409C-BE32-E72D297353CC}">
              <c16:uniqueId val="{00000001-2475-4164-8F25-A069E71072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14.93</c:v>
                </c:pt>
                <c:pt idx="1">
                  <c:v>16.36</c:v>
                </c:pt>
                <c:pt idx="2">
                  <c:v>16.36</c:v>
                </c:pt>
                <c:pt idx="3">
                  <c:v>22.57</c:v>
                </c:pt>
                <c:pt idx="4">
                  <c:v>24.71</c:v>
                </c:pt>
              </c:numCache>
            </c:numRef>
          </c:val>
          <c:extLst>
            <c:ext xmlns:c16="http://schemas.microsoft.com/office/drawing/2014/chart" uri="{C3380CC4-5D6E-409C-BE32-E72D297353CC}">
              <c16:uniqueId val="{00000000-1508-45D8-94B5-C7343E09B2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c:ext xmlns:c16="http://schemas.microsoft.com/office/drawing/2014/chart" uri="{C3380CC4-5D6E-409C-BE32-E72D297353CC}">
              <c16:uniqueId val="{00000001-1508-45D8-94B5-C7343E09B2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33.35</c:v>
                </c:pt>
                <c:pt idx="1">
                  <c:v>36.51</c:v>
                </c:pt>
                <c:pt idx="2">
                  <c:v>37.36</c:v>
                </c:pt>
                <c:pt idx="3">
                  <c:v>38.83</c:v>
                </c:pt>
                <c:pt idx="4">
                  <c:v>40.65</c:v>
                </c:pt>
              </c:numCache>
            </c:numRef>
          </c:val>
          <c:extLst>
            <c:ext xmlns:c16="http://schemas.microsoft.com/office/drawing/2014/chart" uri="{C3380CC4-5D6E-409C-BE32-E72D297353CC}">
              <c16:uniqueId val="{00000000-4C63-49DB-A393-92090DCDD9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c:ext xmlns:c16="http://schemas.microsoft.com/office/drawing/2014/chart" uri="{C3380CC4-5D6E-409C-BE32-E72D297353CC}">
              <c16:uniqueId val="{00000001-4C63-49DB-A393-92090DCDD9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53.73</c:v>
                </c:pt>
                <c:pt idx="1">
                  <c:v>38.58</c:v>
                </c:pt>
                <c:pt idx="2">
                  <c:v>66.239999999999995</c:v>
                </c:pt>
                <c:pt idx="3">
                  <c:v>74.260000000000005</c:v>
                </c:pt>
                <c:pt idx="4">
                  <c:v>81.84</c:v>
                </c:pt>
              </c:numCache>
            </c:numRef>
          </c:val>
          <c:extLst>
            <c:ext xmlns:c16="http://schemas.microsoft.com/office/drawing/2014/chart" uri="{C3380CC4-5D6E-409C-BE32-E72D297353CC}">
              <c16:uniqueId val="{00000000-8BC4-4E6F-B3DC-4945852FAA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C4-4E6F-B3DC-4945852FAA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D-4A6E-BFE2-211DEA8B15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D-4A6E-BFE2-211DEA8B15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78-4147-A7DD-A85E9E9DE6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8-4147-A7DD-A85E9E9DE6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5B-417C-B315-21564DE0FC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5B-417C-B315-21564DE0FC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12-4300-B426-2408155849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12-4300-B426-2408155849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258.60000000000002</c:v>
                </c:pt>
                <c:pt idx="1">
                  <c:v>91.74</c:v>
                </c:pt>
                <c:pt idx="2">
                  <c:v>7258.44</c:v>
                </c:pt>
                <c:pt idx="3">
                  <c:v>6933.66</c:v>
                </c:pt>
                <c:pt idx="4">
                  <c:v>5333.13</c:v>
                </c:pt>
              </c:numCache>
            </c:numRef>
          </c:val>
          <c:extLst>
            <c:ext xmlns:c16="http://schemas.microsoft.com/office/drawing/2014/chart" uri="{C3380CC4-5D6E-409C-BE32-E72D297353CC}">
              <c16:uniqueId val="{00000000-34F2-4141-BA90-35C85EBF8C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c:ext xmlns:c16="http://schemas.microsoft.com/office/drawing/2014/chart" uri="{C3380CC4-5D6E-409C-BE32-E72D297353CC}">
              <c16:uniqueId val="{00000001-34F2-4141-BA90-35C85EBF8C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16.079999999999998</c:v>
                </c:pt>
                <c:pt idx="1">
                  <c:v>15.47</c:v>
                </c:pt>
                <c:pt idx="2">
                  <c:v>16.22</c:v>
                </c:pt>
                <c:pt idx="3">
                  <c:v>15.7</c:v>
                </c:pt>
                <c:pt idx="4">
                  <c:v>20.81</c:v>
                </c:pt>
              </c:numCache>
            </c:numRef>
          </c:val>
          <c:extLst>
            <c:ext xmlns:c16="http://schemas.microsoft.com/office/drawing/2014/chart" uri="{C3380CC4-5D6E-409C-BE32-E72D297353CC}">
              <c16:uniqueId val="{00000000-2FFA-41D5-AE33-0B5DA9B176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c:ext xmlns:c16="http://schemas.microsoft.com/office/drawing/2014/chart" uri="{C3380CC4-5D6E-409C-BE32-E72D297353CC}">
              <c16:uniqueId val="{00000001-2FFA-41D5-AE33-0B5DA9B176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1079.43</c:v>
                </c:pt>
                <c:pt idx="1">
                  <c:v>1142.6600000000001</c:v>
                </c:pt>
                <c:pt idx="2">
                  <c:v>1239.23</c:v>
                </c:pt>
                <c:pt idx="3">
                  <c:v>1124.68</c:v>
                </c:pt>
                <c:pt idx="4">
                  <c:v>844.07</c:v>
                </c:pt>
              </c:numCache>
            </c:numRef>
          </c:val>
          <c:extLst>
            <c:ext xmlns:c16="http://schemas.microsoft.com/office/drawing/2014/chart" uri="{C3380CC4-5D6E-409C-BE32-E72D297353CC}">
              <c16:uniqueId val="{00000000-78FC-45A8-9A51-734AA2137D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c:ext xmlns:c16="http://schemas.microsoft.com/office/drawing/2014/chart" uri="{C3380CC4-5D6E-409C-BE32-E72D297353CC}">
              <c16:uniqueId val="{00000001-78FC-45A8-9A51-734AA2137D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三戸町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f>データ!S6</f>
        <v>10333</v>
      </c>
      <c r="AM8" s="49"/>
      <c r="AN8" s="49"/>
      <c r="AO8" s="49"/>
      <c r="AP8" s="49"/>
      <c r="AQ8" s="49"/>
      <c r="AR8" s="49"/>
      <c r="AS8" s="49"/>
      <c r="AT8" s="44">
        <f>データ!T6</f>
        <v>151.79</v>
      </c>
      <c r="AU8" s="44"/>
      <c r="AV8" s="44"/>
      <c r="AW8" s="44"/>
      <c r="AX8" s="44"/>
      <c r="AY8" s="44"/>
      <c r="AZ8" s="44"/>
      <c r="BA8" s="44"/>
      <c r="BB8" s="44">
        <f>データ!U6</f>
        <v>68.069999999999993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25.14</v>
      </c>
      <c r="Q10" s="44"/>
      <c r="R10" s="44"/>
      <c r="S10" s="44"/>
      <c r="T10" s="44"/>
      <c r="U10" s="44"/>
      <c r="V10" s="44"/>
      <c r="W10" s="44">
        <f>データ!Q6</f>
        <v>92.31</v>
      </c>
      <c r="X10" s="44"/>
      <c r="Y10" s="44"/>
      <c r="Z10" s="44"/>
      <c r="AA10" s="44"/>
      <c r="AB10" s="44"/>
      <c r="AC10" s="44"/>
      <c r="AD10" s="49">
        <f>データ!R6</f>
        <v>3240</v>
      </c>
      <c r="AE10" s="49"/>
      <c r="AF10" s="49"/>
      <c r="AG10" s="49"/>
      <c r="AH10" s="49"/>
      <c r="AI10" s="49"/>
      <c r="AJ10" s="49"/>
      <c r="AK10" s="2"/>
      <c r="AL10" s="49">
        <f>データ!V6</f>
        <v>2573</v>
      </c>
      <c r="AM10" s="49"/>
      <c r="AN10" s="49"/>
      <c r="AO10" s="49"/>
      <c r="AP10" s="49"/>
      <c r="AQ10" s="49"/>
      <c r="AR10" s="49"/>
      <c r="AS10" s="49"/>
      <c r="AT10" s="44">
        <f>データ!W6</f>
        <v>1.23</v>
      </c>
      <c r="AU10" s="44"/>
      <c r="AV10" s="44"/>
      <c r="AW10" s="44"/>
      <c r="AX10" s="44"/>
      <c r="AY10" s="44"/>
      <c r="AZ10" s="44"/>
      <c r="BA10" s="44"/>
      <c r="BB10" s="44">
        <f>データ!X6</f>
        <v>2091.87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tQO744BFZjfZVT1U6vZwxble6w3Gh4exmI3akh/qXJmbfNk3xAqAlxT1lR28LVVIfA90uBf9uDLNr38D2BAWEQ==" saltValue="HmuJywc6rR48tS5YzS6gF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24414</v>
      </c>
      <c r="D6" s="32">
        <f t="shared" si="3"/>
        <v>47</v>
      </c>
      <c r="E6" s="32">
        <f t="shared" si="3"/>
        <v>17</v>
      </c>
      <c r="F6" s="32">
        <f t="shared" si="3"/>
        <v>1</v>
      </c>
      <c r="G6" s="32">
        <f t="shared" si="3"/>
        <v>0</v>
      </c>
      <c r="H6" s="32" t="str">
        <f t="shared" si="3"/>
        <v>青森県　三戸町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25.14</v>
      </c>
      <c r="Q6" s="33">
        <f t="shared" si="3"/>
        <v>92.31</v>
      </c>
      <c r="R6" s="33">
        <f t="shared" si="3"/>
        <v>3240</v>
      </c>
      <c r="S6" s="33">
        <f t="shared" si="3"/>
        <v>10333</v>
      </c>
      <c r="T6" s="33">
        <f t="shared" si="3"/>
        <v>151.79</v>
      </c>
      <c r="U6" s="33">
        <f t="shared" si="3"/>
        <v>68.069999999999993</v>
      </c>
      <c r="V6" s="33">
        <f t="shared" si="3"/>
        <v>2573</v>
      </c>
      <c r="W6" s="33">
        <f t="shared" si="3"/>
        <v>1.23</v>
      </c>
      <c r="X6" s="33">
        <f t="shared" si="3"/>
        <v>2091.87</v>
      </c>
      <c r="Y6" s="34">
        <f>IF(Y7="",NA(),Y7)</f>
        <v>53.73</v>
      </c>
      <c r="Z6" s="34">
        <f t="shared" ref="Z6:AH6" si="4">IF(Z7="",NA(),Z7)</f>
        <v>38.58</v>
      </c>
      <c r="AA6" s="34">
        <f t="shared" si="4"/>
        <v>66.239999999999995</v>
      </c>
      <c r="AB6" s="34">
        <f t="shared" si="4"/>
        <v>74.260000000000005</v>
      </c>
      <c r="AC6" s="34">
        <f t="shared" si="4"/>
        <v>81.84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258.60000000000002</v>
      </c>
      <c r="BG6" s="34">
        <f t="shared" ref="BG6:BO6" si="7">IF(BG7="",NA(),BG7)</f>
        <v>91.74</v>
      </c>
      <c r="BH6" s="34">
        <f t="shared" si="7"/>
        <v>7258.44</v>
      </c>
      <c r="BI6" s="34">
        <f t="shared" si="7"/>
        <v>6933.66</v>
      </c>
      <c r="BJ6" s="34">
        <f t="shared" si="7"/>
        <v>5333.13</v>
      </c>
      <c r="BK6" s="34">
        <f t="shared" si="7"/>
        <v>1826.49</v>
      </c>
      <c r="BL6" s="34">
        <f t="shared" si="7"/>
        <v>1696.96</v>
      </c>
      <c r="BM6" s="34">
        <f t="shared" si="7"/>
        <v>1824.34</v>
      </c>
      <c r="BN6" s="34">
        <f t="shared" si="7"/>
        <v>1604.64</v>
      </c>
      <c r="BO6" s="34">
        <f t="shared" si="7"/>
        <v>1217.7</v>
      </c>
      <c r="BP6" s="33" t="str">
        <f>IF(BP7="","",IF(BP7="-","【-】","【"&amp;SUBSTITUTE(TEXT(BP7,"#,##0.00"),"-","△")&amp;"】"))</f>
        <v>【707.33】</v>
      </c>
      <c r="BQ6" s="34">
        <f>IF(BQ7="",NA(),BQ7)</f>
        <v>16.079999999999998</v>
      </c>
      <c r="BR6" s="34">
        <f t="shared" ref="BR6:BZ6" si="8">IF(BR7="",NA(),BR7)</f>
        <v>15.47</v>
      </c>
      <c r="BS6" s="34">
        <f t="shared" si="8"/>
        <v>16.22</v>
      </c>
      <c r="BT6" s="34">
        <f t="shared" si="8"/>
        <v>15.7</v>
      </c>
      <c r="BU6" s="34">
        <f t="shared" si="8"/>
        <v>20.81</v>
      </c>
      <c r="BV6" s="34">
        <f t="shared" si="8"/>
        <v>48</v>
      </c>
      <c r="BW6" s="34">
        <f t="shared" si="8"/>
        <v>47.23</v>
      </c>
      <c r="BX6" s="34">
        <f t="shared" si="8"/>
        <v>54.16</v>
      </c>
      <c r="BY6" s="34">
        <f t="shared" si="8"/>
        <v>60.01</v>
      </c>
      <c r="BZ6" s="34">
        <f t="shared" si="8"/>
        <v>66.680000000000007</v>
      </c>
      <c r="CA6" s="33" t="str">
        <f>IF(CA7="","",IF(CA7="-","【-】","【"&amp;SUBSTITUTE(TEXT(CA7,"#,##0.00"),"-","△")&amp;"】"))</f>
        <v>【101.26】</v>
      </c>
      <c r="CB6" s="34">
        <f>IF(CB7="",NA(),CB7)</f>
        <v>1079.43</v>
      </c>
      <c r="CC6" s="34">
        <f t="shared" ref="CC6:CK6" si="9">IF(CC7="",NA(),CC7)</f>
        <v>1142.6600000000001</v>
      </c>
      <c r="CD6" s="34">
        <f t="shared" si="9"/>
        <v>1239.23</v>
      </c>
      <c r="CE6" s="34">
        <f t="shared" si="9"/>
        <v>1124.68</v>
      </c>
      <c r="CF6" s="34">
        <f t="shared" si="9"/>
        <v>844.07</v>
      </c>
      <c r="CG6" s="34">
        <f t="shared" si="9"/>
        <v>334.37</v>
      </c>
      <c r="CH6" s="34">
        <f t="shared" si="9"/>
        <v>351.41</v>
      </c>
      <c r="CI6" s="34">
        <f t="shared" si="9"/>
        <v>307.56</v>
      </c>
      <c r="CJ6" s="34">
        <f t="shared" si="9"/>
        <v>277.67</v>
      </c>
      <c r="CK6" s="34">
        <f t="shared" si="9"/>
        <v>260.11</v>
      </c>
      <c r="CL6" s="33" t="str">
        <f>IF(CL7="","",IF(CL7="-","【-】","【"&amp;SUBSTITUTE(TEXT(CL7,"#,##0.00"),"-","△")&amp;"】"))</f>
        <v>【136.39】</v>
      </c>
      <c r="CM6" s="34">
        <f>IF(CM7="",NA(),CM7)</f>
        <v>14.93</v>
      </c>
      <c r="CN6" s="34">
        <f t="shared" ref="CN6:CV6" si="10">IF(CN7="",NA(),CN7)</f>
        <v>16.36</v>
      </c>
      <c r="CO6" s="34">
        <f t="shared" si="10"/>
        <v>16.36</v>
      </c>
      <c r="CP6" s="34">
        <f t="shared" si="10"/>
        <v>22.57</v>
      </c>
      <c r="CQ6" s="34">
        <f t="shared" si="10"/>
        <v>24.71</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33.35</v>
      </c>
      <c r="CY6" s="34">
        <f t="shared" ref="CY6:DG6" si="11">IF(CY7="",NA(),CY7)</f>
        <v>36.51</v>
      </c>
      <c r="CZ6" s="34">
        <f t="shared" si="11"/>
        <v>37.36</v>
      </c>
      <c r="DA6" s="34">
        <f t="shared" si="11"/>
        <v>38.83</v>
      </c>
      <c r="DB6" s="34">
        <f t="shared" si="11"/>
        <v>40.65</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24414</v>
      </c>
      <c r="D7" s="36">
        <v>47</v>
      </c>
      <c r="E7" s="36">
        <v>17</v>
      </c>
      <c r="F7" s="36">
        <v>1</v>
      </c>
      <c r="G7" s="36">
        <v>0</v>
      </c>
      <c r="H7" s="36" t="s">
        <v>110</v>
      </c>
      <c r="I7" s="36" t="s">
        <v>111</v>
      </c>
      <c r="J7" s="36" t="s">
        <v>112</v>
      </c>
      <c r="K7" s="36" t="s">
        <v>113</v>
      </c>
      <c r="L7" s="36" t="s">
        <v>114</v>
      </c>
      <c r="M7" s="36" t="s">
        <v>115</v>
      </c>
      <c r="N7" s="37" t="s">
        <v>116</v>
      </c>
      <c r="O7" s="37" t="s">
        <v>117</v>
      </c>
      <c r="P7" s="37">
        <v>25.14</v>
      </c>
      <c r="Q7" s="37">
        <v>92.31</v>
      </c>
      <c r="R7" s="37">
        <v>3240</v>
      </c>
      <c r="S7" s="37">
        <v>10333</v>
      </c>
      <c r="T7" s="37">
        <v>151.79</v>
      </c>
      <c r="U7" s="37">
        <v>68.069999999999993</v>
      </c>
      <c r="V7" s="37">
        <v>2573</v>
      </c>
      <c r="W7" s="37">
        <v>1.23</v>
      </c>
      <c r="X7" s="37">
        <v>2091.87</v>
      </c>
      <c r="Y7" s="37">
        <v>53.73</v>
      </c>
      <c r="Z7" s="37">
        <v>38.58</v>
      </c>
      <c r="AA7" s="37">
        <v>66.239999999999995</v>
      </c>
      <c r="AB7" s="37">
        <v>74.260000000000005</v>
      </c>
      <c r="AC7" s="37">
        <v>81.84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258.60000000000002</v>
      </c>
      <c r="BG7" s="37">
        <v>91.74</v>
      </c>
      <c r="BH7" s="37">
        <v>7258.44</v>
      </c>
      <c r="BI7" s="37">
        <v>6933.66</v>
      </c>
      <c r="BJ7" s="37">
        <v>5333.13</v>
      </c>
      <c r="BK7" s="37">
        <v>1826.49</v>
      </c>
      <c r="BL7" s="37">
        <v>1696.96</v>
      </c>
      <c r="BM7" s="37">
        <v>1824.34</v>
      </c>
      <c r="BN7" s="37">
        <v>1604.64</v>
      </c>
      <c r="BO7" s="37">
        <v>1217.7</v>
      </c>
      <c r="BP7" s="37">
        <v>707.33</v>
      </c>
      <c r="BQ7" s="37">
        <v>16.079999999999998</v>
      </c>
      <c r="BR7" s="37">
        <v>15.47</v>
      </c>
      <c r="BS7" s="37">
        <v>16.22</v>
      </c>
      <c r="BT7" s="37">
        <v>15.7</v>
      </c>
      <c r="BU7" s="37">
        <v>20.81</v>
      </c>
      <c r="BV7" s="37">
        <v>48</v>
      </c>
      <c r="BW7" s="37">
        <v>47.23</v>
      </c>
      <c r="BX7" s="37">
        <v>54.16</v>
      </c>
      <c r="BY7" s="37">
        <v>60.01</v>
      </c>
      <c r="BZ7" s="37">
        <v>66.680000000000007</v>
      </c>
      <c r="CA7" s="37">
        <v>101.26</v>
      </c>
      <c r="CB7" s="37">
        <v>1079.43</v>
      </c>
      <c r="CC7" s="37">
        <v>1142.6600000000001</v>
      </c>
      <c r="CD7" s="37">
        <v>1239.23</v>
      </c>
      <c r="CE7" s="37">
        <v>1124.68</v>
      </c>
      <c r="CF7" s="37">
        <v>844.07</v>
      </c>
      <c r="CG7" s="37">
        <v>334.37</v>
      </c>
      <c r="CH7" s="37">
        <v>351.41</v>
      </c>
      <c r="CI7" s="37">
        <v>307.56</v>
      </c>
      <c r="CJ7" s="37">
        <v>277.67</v>
      </c>
      <c r="CK7" s="37">
        <v>260.11</v>
      </c>
      <c r="CL7" s="37">
        <v>136.38999999999999</v>
      </c>
      <c r="CM7" s="37">
        <v>14.93</v>
      </c>
      <c r="CN7" s="37">
        <v>16.36</v>
      </c>
      <c r="CO7" s="37">
        <v>16.36</v>
      </c>
      <c r="CP7" s="37">
        <v>22.57</v>
      </c>
      <c r="CQ7" s="37">
        <v>24.71</v>
      </c>
      <c r="CR7" s="37">
        <v>40.71</v>
      </c>
      <c r="CS7" s="37">
        <v>43.53</v>
      </c>
      <c r="CT7" s="37">
        <v>39.869999999999997</v>
      </c>
      <c r="CU7" s="37">
        <v>41.28</v>
      </c>
      <c r="CV7" s="37">
        <v>41.45</v>
      </c>
      <c r="CW7" s="37">
        <v>60.13</v>
      </c>
      <c r="CX7" s="37">
        <v>33.35</v>
      </c>
      <c r="CY7" s="37">
        <v>36.51</v>
      </c>
      <c r="CZ7" s="37">
        <v>37.36</v>
      </c>
      <c r="DA7" s="37">
        <v>38.83</v>
      </c>
      <c r="DB7" s="37">
        <v>40.65</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建設課08</cp:lastModifiedBy>
  <cp:lastPrinted>2019-01-28T02:28:01Z</cp:lastPrinted>
  <dcterms:created xsi:type="dcterms:W3CDTF">2018-12-03T08:59:02Z</dcterms:created>
  <dcterms:modified xsi:type="dcterms:W3CDTF">2019-01-28T02:28:02Z</dcterms:modified>
  <cp:category/>
</cp:coreProperties>
</file>