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ocuments\★事務\08_理財Ｇ・他Ｇ作業\310124_【理財Ｇ】「経営比較分析表」の策定・公表までの作業について\確認表\"/>
    </mc:Choice>
  </mc:AlternateContent>
  <workbookProtection workbookAlgorithmName="SHA-512" workbookHashValue="XmkgQ5VRXwfVeAd+tY8FShddHmcDuHZKLhc6wLlU0MhSKazUmD2ltyQPgpZH2tGxqD04vG7BvHPixjMCyHbxCA==" workbookSaltValue="sI4e5Mmcf/OpSmBEgRr3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D10" i="4"/>
  <c r="W10" i="4"/>
  <c r="P10" i="4"/>
  <c r="B10" i="4"/>
  <c r="BB8" i="4"/>
  <c r="AT8" i="4"/>
  <c r="W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<sst xmlns="http://schemas.openxmlformats.org/spreadsheetml/2006/main" count="235" uniqueCount="123">
  <si>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</si>
  <si>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</si>
  <si>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</si>
  <si>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</si>
  <si>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</si>
  <si>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</si>
  <si>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</si>
  <si>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</si>
  <si>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</si>
  <si>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</si>
  <si>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</si>
  <si>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</si>
  <si>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</si>
  <si>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</si>
  <si>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</si>
  <si>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</si>
  <si>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</si>
  <si>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</si>
  <si>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</si>
  <si>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</si>
  <si>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</si>
  <si>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</si>
  <si>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</si>
  <si>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</si>
  <si>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</si>
  <si>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</si>
  <si>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</si>
  <si>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</si>
  <si>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</si>
  <si>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</si>
  <si>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</si>
  <si>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</si>
  <si>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</si>
  <si>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</si>
  <si>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</si>
  <si>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</si>
  <si>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</si>
  <si>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</si>
  <si>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</si>
  <si>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</si>
  <si>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</si>
  <si>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</si>
  <si>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</si>
  <si>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</si>
  <si>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</si>
  <si>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</si>
  <si>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</si>
  <si>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</si>
  <si>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</si>
  <si>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</si>
  <si>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</si>
  <si>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</si>
  <si>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</si>
  <si>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</si>
  <si>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</si>
  <si>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</si>
  <si>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</si>
  <si>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</si>
  <si>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</si>
  <si>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</si>
  <si>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</si>
  <si>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</si>
  <si>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</si>
  <si>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</si>
  <si>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</si>
  <si>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</si>
  <si>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</si>
  <si>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</si>
  <si>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</si>
  <si>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</si>
  <si>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</si>
  <si>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</si>
  <si>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</si>
  <si>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</si>
  <si>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</si>
  <si>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</si>
  <si>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</si>
  <si>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</si>
  <si>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</si>
  <si>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</si>
  <si>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</si>
  <si>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</si>
  <si>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</si>
  <si>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</si>
  <si>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</si>
  <si>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</si>
  <si>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</si>
  <si>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</si>
  <si>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</si>
  <si>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</si>
  <si>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</si>
  <si>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</si>
  <si>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</si>
  <si>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</si>
  <si>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</si>
  <si>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</si>
  <si>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</si>
  <si>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</si>
  <si>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</si>
  <si>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</si>
  <si>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</si>
  <si>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</si>
  <si>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</si>
  <si>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</si>
  <si>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</si>
  <si>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</si>
  <si>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</si>
  <si>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</si>
  <si>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</si>
  <si>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</si>
  <si>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</si>
  <si>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</si>
  <si>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</si>
  <si>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</si>
  <si>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</si>
  <si>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</si>
  <si>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</si>
  <si>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</si>
  <si>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</si>
  <si>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</si>
  <si>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適正な料金収入を確保することが経営改善の第１歩であり、接続率を向上させることが特に重要である。また、今後の人口減少や空き家対策等を踏まえ、農業集落排水を公共下水道に取り込んで維持管理の一元化を図りながら、組織の連携した取組が必要である。</t>
    <rPh sb="0" eb="2">
      <t>テキセイ</t>
    </rPh>
    <rPh sb="3" eb="5">
      <t>リョウキン</t>
    </rPh>
    <rPh sb="5" eb="7">
      <t>シュウニュウ</t>
    </rPh>
    <rPh sb="8" eb="10">
      <t>カクホ</t>
    </rPh>
    <rPh sb="15" eb="17">
      <t>ケイエイ</t>
    </rPh>
    <rPh sb="17" eb="19">
      <t>カイゼン</t>
    </rPh>
    <phoneticPr fontId="4"/>
  </si>
  <si>
    <t>管渠については、築年数も浅いため更新時期は先ではあるが、管路調査等により優先的に更新を実施すべき区間の考え方をまとめておくことが今後重要である。また、処理場の機械及び電気設備は、近い将来更新時期を迎えるため、既存の施設を有効に活用し、長寿命化を図る体系的な取組をするためにストックマネジメントを策定する。</t>
    <rPh sb="0" eb="2">
      <t>カンキョ</t>
    </rPh>
    <rPh sb="8" eb="11">
      <t>チクネンスウ</t>
    </rPh>
    <rPh sb="12" eb="13">
      <t>アサ</t>
    </rPh>
    <rPh sb="16" eb="18">
      <t>コウシン</t>
    </rPh>
    <rPh sb="18" eb="20">
      <t>ジキ</t>
    </rPh>
    <rPh sb="21" eb="22">
      <t>サキ</t>
    </rPh>
    <rPh sb="28" eb="30">
      <t>カンロ</t>
    </rPh>
    <rPh sb="30" eb="32">
      <t>チョウサ</t>
    </rPh>
    <rPh sb="32" eb="33">
      <t>トウ</t>
    </rPh>
    <rPh sb="36" eb="39">
      <t>ユウセンテキ</t>
    </rPh>
    <rPh sb="40" eb="42">
      <t>コウシン</t>
    </rPh>
    <rPh sb="43" eb="45">
      <t>ジッシ</t>
    </rPh>
    <rPh sb="48" eb="50">
      <t>クカン</t>
    </rPh>
    <rPh sb="51" eb="52">
      <t>カンガ</t>
    </rPh>
    <rPh sb="53" eb="54">
      <t>カタ</t>
    </rPh>
    <rPh sb="64" eb="66">
      <t>コンゴ</t>
    </rPh>
    <rPh sb="66" eb="68">
      <t>ジュウヨウ</t>
    </rPh>
    <rPh sb="75" eb="78">
      <t>ショリジョウ</t>
    </rPh>
    <rPh sb="79" eb="81">
      <t>キカイ</t>
    </rPh>
    <rPh sb="81" eb="82">
      <t>オヨ</t>
    </rPh>
    <rPh sb="83" eb="85">
      <t>デンキ</t>
    </rPh>
    <rPh sb="85" eb="87">
      <t>セツビ</t>
    </rPh>
    <rPh sb="89" eb="90">
      <t>チカ</t>
    </rPh>
    <rPh sb="91" eb="93">
      <t>ショウライ</t>
    </rPh>
    <rPh sb="93" eb="95">
      <t>コウシン</t>
    </rPh>
    <rPh sb="95" eb="97">
      <t>ジキ</t>
    </rPh>
    <rPh sb="98" eb="99">
      <t>ムカ</t>
    </rPh>
    <rPh sb="104" eb="106">
      <t>キゾン</t>
    </rPh>
    <rPh sb="107" eb="109">
      <t>シセツ</t>
    </rPh>
    <rPh sb="110" eb="112">
      <t>ユウコウ</t>
    </rPh>
    <rPh sb="113" eb="115">
      <t>カツヨウ</t>
    </rPh>
    <rPh sb="117" eb="120">
      <t>チョウジュミョウ</t>
    </rPh>
    <rPh sb="120" eb="121">
      <t>カ</t>
    </rPh>
    <rPh sb="122" eb="123">
      <t>ハカ</t>
    </rPh>
    <rPh sb="124" eb="127">
      <t>タイケイテキ</t>
    </rPh>
    <rPh sb="128" eb="130">
      <t>トリクミ</t>
    </rPh>
    <rPh sb="147" eb="149">
      <t>サクテイ</t>
    </rPh>
    <phoneticPr fontId="4"/>
  </si>
  <si>
    <t>経常収支比率は100％を超え、累積欠損金比率も0％となり、汚水処理原価も類似団体平均を下回っているため、健全な経営状況と考えられる。経費回収率は類似団体平均を超え改善傾向にはあるが、引き続き経営努力が必要である。また、一般会計への依存度が依然高いため、投資の効率化や維持管理費の削減、接続率向上による有収水量を増加させ継続した経営の健全化と効率性を高める必要がある。さらに、水洗化率が59.22％と低いため水洗化率を向上させることにより適正な使用料収入を確保し、一般会計への依存度を減らした場合でも経営出来るようにつなげることが重要である。</t>
    <rPh sb="0" eb="2">
      <t>ケイジョウ</t>
    </rPh>
    <rPh sb="2" eb="4">
      <t>シュウシ</t>
    </rPh>
    <rPh sb="4" eb="6">
      <t>ヒリツ</t>
    </rPh>
    <rPh sb="12" eb="13">
      <t>コ</t>
    </rPh>
    <rPh sb="15" eb="17">
      <t>ルイセキ</t>
    </rPh>
    <rPh sb="17" eb="20">
      <t>ケッソンキン</t>
    </rPh>
    <rPh sb="20" eb="22">
      <t>ヒリツ</t>
    </rPh>
    <rPh sb="109" eb="111">
      <t>イッパン</t>
    </rPh>
    <rPh sb="111" eb="113">
      <t>カイケイ</t>
    </rPh>
    <rPh sb="115" eb="118">
      <t>イゾンド</t>
    </rPh>
    <rPh sb="119" eb="121">
      <t>イゼン</t>
    </rPh>
    <rPh sb="121" eb="122">
      <t>タカ</t>
    </rPh>
    <rPh sb="126" eb="128">
      <t>トウシ</t>
    </rPh>
    <rPh sb="129" eb="132">
      <t>コウリツカ</t>
    </rPh>
    <rPh sb="133" eb="135">
      <t>イジ</t>
    </rPh>
    <rPh sb="135" eb="138">
      <t>カンリヒ</t>
    </rPh>
    <rPh sb="139" eb="141">
      <t>サクゲン</t>
    </rPh>
    <rPh sb="142" eb="144">
      <t>セツゾク</t>
    </rPh>
    <rPh sb="144" eb="145">
      <t>リツ</t>
    </rPh>
    <rPh sb="145" eb="147">
      <t>コウジョウ</t>
    </rPh>
    <rPh sb="150" eb="152">
      <t>ユウシュウ</t>
    </rPh>
    <rPh sb="152" eb="154">
      <t>スイリョウ</t>
    </rPh>
    <rPh sb="155" eb="157">
      <t>ゾウカ</t>
    </rPh>
    <rPh sb="159" eb="161">
      <t>ケイゾク</t>
    </rPh>
    <rPh sb="163" eb="165">
      <t>ケイエイ</t>
    </rPh>
    <rPh sb="166" eb="169">
      <t>ケンゼンカ</t>
    </rPh>
    <rPh sb="170" eb="173">
      <t>コウリツセイ</t>
    </rPh>
    <rPh sb="174" eb="175">
      <t>タカ</t>
    </rPh>
    <rPh sb="177" eb="179">
      <t>ヒツヨウ</t>
    </rPh>
    <rPh sb="187" eb="190">
      <t>スイセンカ</t>
    </rPh>
    <rPh sb="190" eb="191">
      <t>リツ</t>
    </rPh>
    <rPh sb="199" eb="200">
      <t>ヒク</t>
    </rPh>
    <rPh sb="203" eb="206">
      <t>スイセンカ</t>
    </rPh>
    <rPh sb="206" eb="207">
      <t>リツ</t>
    </rPh>
    <rPh sb="208" eb="210">
      <t>コウジョウ</t>
    </rPh>
    <rPh sb="218" eb="220">
      <t>テキセイ</t>
    </rPh>
    <rPh sb="221" eb="224">
      <t>シヨウリョウ</t>
    </rPh>
    <rPh sb="224" eb="226">
      <t>シュウニュウ</t>
    </rPh>
    <rPh sb="227" eb="229">
      <t>カクホ</t>
    </rPh>
    <rPh sb="231" eb="233">
      <t>イッパン</t>
    </rPh>
    <rPh sb="233" eb="235">
      <t>カイケイ</t>
    </rPh>
    <rPh sb="237" eb="240">
      <t>イゾンド</t>
    </rPh>
    <rPh sb="241" eb="242">
      <t>ヘ</t>
    </rPh>
    <rPh sb="245" eb="247">
      <t>バアイ</t>
    </rPh>
    <rPh sb="249" eb="251">
      <t>ケイエイ</t>
    </rPh>
    <rPh sb="251" eb="253">
      <t>デキ</t>
    </rPh>
    <rPh sb="264" eb="266">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</si>
</sst>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94-4F7E-A73E-B83AAFAA63B5}"/>
            </c:ext>
          </c:extLst>
        </c:ser>
        <c:dLbls>
          <c:showLegendKey val="0"/>
          <c:showVal val="0"/>
          <c:showCatName val="0"/>
          <c:showSerName val="0"/>
          <c:showPercent val="0"/>
          <c:showBubbleSize val="0"/>
        </c:dLbls>
        <c:gapWidth val="150"/>
        <c:axId val="149801136"/>
        <c:axId val="25924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0.03</c:v>
                </c:pt>
                <c:pt idx="2">
                  <c:v>0.15</c:v>
                </c:pt>
                <c:pt idx="3">
                  <c:v>0.1</c:v>
                </c:pt>
                <c:pt idx="4">
                  <c:v>0.13</c:v>
                </c:pt>
              </c:numCache>
            </c:numRef>
          </c:val>
          <c:smooth val="0"/>
          <c:extLst>
            <c:ext xmlns:c16="http://schemas.microsoft.com/office/drawing/2014/chart" uri="{C3380CC4-5D6E-409C-BE32-E72D297353CC}">
              <c16:uniqueId val="{00000001-8794-4F7E-A73E-B83AAFAA63B5}"/>
            </c:ext>
          </c:extLst>
        </c:ser>
        <c:dLbls>
          <c:showLegendKey val="0"/>
          <c:showVal val="0"/>
          <c:showCatName val="0"/>
          <c:showSerName val="0"/>
          <c:showPercent val="0"/>
          <c:showBubbleSize val="0"/>
        </c:dLbls>
        <c:marker val="1"/>
        <c:smooth val="0"/>
        <c:axId val="149801136"/>
        <c:axId val="259242312"/>
      </c:lineChart>
      <c:dateAx>
        <c:axId val="149801136"/>
        <c:scaling>
          <c:orientation val="minMax"/>
        </c:scaling>
        <c:delete val="1"/>
        <c:axPos val="b"/>
        <c:numFmt formatCode="ge" sourceLinked="1"/>
        <c:majorTickMark val="none"/>
        <c:minorTickMark val="none"/>
        <c:tickLblPos val="none"/>
        <c:crossAx val="259242312"/>
        <c:crosses val="autoZero"/>
        <c:auto val="1"/>
        <c:lblOffset val="100"/>
        <c:baseTimeUnit val="years"/>
      </c:dateAx>
      <c:valAx>
        <c:axId val="25924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49.28</c:v>
                </c:pt>
                <c:pt idx="1">
                  <c:v>49.08</c:v>
                </c:pt>
                <c:pt idx="2">
                  <c:v>51.11</c:v>
                </c:pt>
                <c:pt idx="3">
                  <c:v>50.14</c:v>
                </c:pt>
                <c:pt idx="4">
                  <c:v>50.68</c:v>
                </c:pt>
              </c:numCache>
            </c:numRef>
          </c:val>
          <c:extLst>
            <c:ext xmlns:c16="http://schemas.microsoft.com/office/drawing/2014/chart" uri="{C3380CC4-5D6E-409C-BE32-E72D297353CC}">
              <c16:uniqueId val="{00000000-CBA8-4A4D-96DA-817BA5C6C0DD}"/>
            </c:ext>
          </c:extLst>
        </c:ser>
        <c:dLbls>
          <c:showLegendKey val="0"/>
          <c:showVal val="0"/>
          <c:showCatName val="0"/>
          <c:showSerName val="0"/>
          <c:showPercent val="0"/>
          <c:showBubbleSize val="0"/>
        </c:dLbls>
        <c:gapWidth val="150"/>
        <c:axId val="260042752"/>
        <c:axId val="26004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49.89</c:v>
                </c:pt>
                <c:pt idx="2">
                  <c:v>49.39</c:v>
                </c:pt>
                <c:pt idx="3">
                  <c:v>49.25</c:v>
                </c:pt>
                <c:pt idx="4">
                  <c:v>50.24</c:v>
                </c:pt>
              </c:numCache>
            </c:numRef>
          </c:val>
          <c:smooth val="0"/>
          <c:extLst>
            <c:ext xmlns:c16="http://schemas.microsoft.com/office/drawing/2014/chart" uri="{C3380CC4-5D6E-409C-BE32-E72D297353CC}">
              <c16:uniqueId val="{00000001-CBA8-4A4D-96DA-817BA5C6C0DD}"/>
            </c:ext>
          </c:extLst>
        </c:ser>
        <c:dLbls>
          <c:showLegendKey val="0"/>
          <c:showVal val="0"/>
          <c:showCatName val="0"/>
          <c:showSerName val="0"/>
          <c:showPercent val="0"/>
          <c:showBubbleSize val="0"/>
        </c:dLbls>
        <c:marker val="1"/>
        <c:smooth val="0"/>
        <c:axId val="260042752"/>
        <c:axId val="260043144"/>
      </c:lineChart>
      <c:dateAx>
        <c:axId val="260042752"/>
        <c:scaling>
          <c:orientation val="minMax"/>
        </c:scaling>
        <c:delete val="1"/>
        <c:axPos val="b"/>
        <c:numFmt formatCode="ge" sourceLinked="1"/>
        <c:majorTickMark val="none"/>
        <c:minorTickMark val="none"/>
        <c:tickLblPos val="none"/>
        <c:crossAx val="260043144"/>
        <c:crosses val="autoZero"/>
        <c:auto val="1"/>
        <c:lblOffset val="100"/>
        <c:baseTimeUnit val="years"/>
      </c:dateAx>
      <c:valAx>
        <c:axId val="26004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53.15</c:v>
                </c:pt>
                <c:pt idx="1">
                  <c:v>54.96</c:v>
                </c:pt>
                <c:pt idx="2">
                  <c:v>56.98</c:v>
                </c:pt>
                <c:pt idx="3">
                  <c:v>58.55</c:v>
                </c:pt>
                <c:pt idx="4">
                  <c:v>59.22</c:v>
                </c:pt>
              </c:numCache>
            </c:numRef>
          </c:val>
          <c:extLst>
            <c:ext xmlns:c16="http://schemas.microsoft.com/office/drawing/2014/chart" uri="{C3380CC4-5D6E-409C-BE32-E72D297353CC}">
              <c16:uniqueId val="{00000000-287E-4EEE-869A-6AE6A6073D57}"/>
            </c:ext>
          </c:extLst>
        </c:ser>
        <c:dLbls>
          <c:showLegendKey val="0"/>
          <c:showVal val="0"/>
          <c:showCatName val="0"/>
          <c:showSerName val="0"/>
          <c:showPercent val="0"/>
          <c:showBubbleSize val="0"/>
        </c:dLbls>
        <c:gapWidth val="150"/>
        <c:axId val="260044320"/>
        <c:axId val="26004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84.73</c:v>
                </c:pt>
                <c:pt idx="2">
                  <c:v>83.96</c:v>
                </c:pt>
                <c:pt idx="3">
                  <c:v>84.12</c:v>
                </c:pt>
                <c:pt idx="4">
                  <c:v>84.17</c:v>
                </c:pt>
              </c:numCache>
            </c:numRef>
          </c:val>
          <c:smooth val="0"/>
          <c:extLst>
            <c:ext xmlns:c16="http://schemas.microsoft.com/office/drawing/2014/chart" uri="{C3380CC4-5D6E-409C-BE32-E72D297353CC}">
              <c16:uniqueId val="{00000001-287E-4EEE-869A-6AE6A6073D57}"/>
            </c:ext>
          </c:extLst>
        </c:ser>
        <c:dLbls>
          <c:showLegendKey val="0"/>
          <c:showVal val="0"/>
          <c:showCatName val="0"/>
          <c:showSerName val="0"/>
          <c:showPercent val="0"/>
          <c:showBubbleSize val="0"/>
        </c:dLbls>
        <c:marker val="1"/>
        <c:smooth val="0"/>
        <c:axId val="260044320"/>
        <c:axId val="260044712"/>
      </c:lineChart>
      <c:dateAx>
        <c:axId val="260044320"/>
        <c:scaling>
          <c:orientation val="minMax"/>
        </c:scaling>
        <c:delete val="1"/>
        <c:axPos val="b"/>
        <c:numFmt formatCode="ge" sourceLinked="1"/>
        <c:majorTickMark val="none"/>
        <c:minorTickMark val="none"/>
        <c:tickLblPos val="none"/>
        <c:crossAx val="260044712"/>
        <c:crosses val="autoZero"/>
        <c:auto val="1"/>
        <c:lblOffset val="100"/>
        <c:baseTimeUnit val="years"/>
      </c:dateAx>
      <c:valAx>
        <c:axId val="26004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104.38</c:v>
                </c:pt>
                <c:pt idx="1">
                  <c:v>120.13</c:v>
                </c:pt>
                <c:pt idx="2">
                  <c:v>129.65</c:v>
                </c:pt>
                <c:pt idx="3">
                  <c:v>128.22999999999999</c:v>
                </c:pt>
                <c:pt idx="4">
                  <c:v>126.13</c:v>
                </c:pt>
              </c:numCache>
            </c:numRef>
          </c:val>
          <c:extLst>
            <c:ext xmlns:c16="http://schemas.microsoft.com/office/drawing/2014/chart" uri="{C3380CC4-5D6E-409C-BE32-E72D297353CC}">
              <c16:uniqueId val="{00000000-540F-4010-82D6-8A9494E1DE99}"/>
            </c:ext>
          </c:extLst>
        </c:ser>
        <c:dLbls>
          <c:showLegendKey val="0"/>
          <c:showVal val="0"/>
          <c:showCatName val="0"/>
          <c:showSerName val="0"/>
          <c:showPercent val="0"/>
          <c:showBubbleSize val="0"/>
        </c:dLbls>
        <c:gapWidth val="150"/>
        <c:axId val="259243488"/>
        <c:axId val="25924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91.36</c:v>
                </c:pt>
                <c:pt idx="1">
                  <c:v>108.69</c:v>
                </c:pt>
                <c:pt idx="2">
                  <c:v>110.8</c:v>
                </c:pt>
                <c:pt idx="3">
                  <c:v>110.07</c:v>
                </c:pt>
                <c:pt idx="4">
                  <c:v>106.7</c:v>
                </c:pt>
              </c:numCache>
            </c:numRef>
          </c:val>
          <c:smooth val="0"/>
          <c:extLst>
            <c:ext xmlns:c16="http://schemas.microsoft.com/office/drawing/2014/chart" uri="{C3380CC4-5D6E-409C-BE32-E72D297353CC}">
              <c16:uniqueId val="{00000001-540F-4010-82D6-8A9494E1DE99}"/>
            </c:ext>
          </c:extLst>
        </c:ser>
        <c:dLbls>
          <c:showLegendKey val="0"/>
          <c:showVal val="0"/>
          <c:showCatName val="0"/>
          <c:showSerName val="0"/>
          <c:showPercent val="0"/>
          <c:showBubbleSize val="0"/>
        </c:dLbls>
        <c:marker val="1"/>
        <c:smooth val="0"/>
        <c:axId val="259243488"/>
        <c:axId val="259243880"/>
      </c:lineChart>
      <c:dateAx>
        <c:axId val="259243488"/>
        <c:scaling>
          <c:orientation val="minMax"/>
        </c:scaling>
        <c:delete val="1"/>
        <c:axPos val="b"/>
        <c:numFmt formatCode="ge" sourceLinked="1"/>
        <c:majorTickMark val="none"/>
        <c:minorTickMark val="none"/>
        <c:tickLblPos val="none"/>
        <c:crossAx val="259243880"/>
        <c:crosses val="autoZero"/>
        <c:auto val="1"/>
        <c:lblOffset val="100"/>
        <c:baseTimeUnit val="years"/>
      </c:dateAx>
      <c:valAx>
        <c:axId val="25924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8.56</c:v>
                </c:pt>
                <c:pt idx="1">
                  <c:v>20.75</c:v>
                </c:pt>
                <c:pt idx="2">
                  <c:v>23.41</c:v>
                </c:pt>
                <c:pt idx="3">
                  <c:v>26.09</c:v>
                </c:pt>
                <c:pt idx="4">
                  <c:v>28.8</c:v>
                </c:pt>
              </c:numCache>
            </c:numRef>
          </c:val>
          <c:extLst>
            <c:ext xmlns:c16="http://schemas.microsoft.com/office/drawing/2014/chart" uri="{C3380CC4-5D6E-409C-BE32-E72D297353CC}">
              <c16:uniqueId val="{00000000-65ED-4616-94C4-05D0235A720D}"/>
            </c:ext>
          </c:extLst>
        </c:ser>
        <c:dLbls>
          <c:showLegendKey val="0"/>
          <c:showVal val="0"/>
          <c:showCatName val="0"/>
          <c:showSerName val="0"/>
          <c:showPercent val="0"/>
          <c:showBubbleSize val="0"/>
        </c:dLbls>
        <c:gapWidth val="150"/>
        <c:axId val="259245056"/>
        <c:axId val="25924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7.52</c:v>
                </c:pt>
                <c:pt idx="1">
                  <c:v>21.09</c:v>
                </c:pt>
                <c:pt idx="2">
                  <c:v>22.6</c:v>
                </c:pt>
                <c:pt idx="3">
                  <c:v>26.91</c:v>
                </c:pt>
                <c:pt idx="4">
                  <c:v>26.81</c:v>
                </c:pt>
              </c:numCache>
            </c:numRef>
          </c:val>
          <c:smooth val="0"/>
          <c:extLst>
            <c:ext xmlns:c16="http://schemas.microsoft.com/office/drawing/2014/chart" uri="{C3380CC4-5D6E-409C-BE32-E72D297353CC}">
              <c16:uniqueId val="{00000001-65ED-4616-94C4-05D0235A720D}"/>
            </c:ext>
          </c:extLst>
        </c:ser>
        <c:dLbls>
          <c:showLegendKey val="0"/>
          <c:showVal val="0"/>
          <c:showCatName val="0"/>
          <c:showSerName val="0"/>
          <c:showPercent val="0"/>
          <c:showBubbleSize val="0"/>
        </c:dLbls>
        <c:marker val="1"/>
        <c:smooth val="0"/>
        <c:axId val="259245056"/>
        <c:axId val="259245448"/>
      </c:lineChart>
      <c:dateAx>
        <c:axId val="259245056"/>
        <c:scaling>
          <c:orientation val="minMax"/>
        </c:scaling>
        <c:delete val="1"/>
        <c:axPos val="b"/>
        <c:numFmt formatCode="ge" sourceLinked="1"/>
        <c:majorTickMark val="none"/>
        <c:minorTickMark val="none"/>
        <c:tickLblPos val="none"/>
        <c:crossAx val="259245448"/>
        <c:crosses val="autoZero"/>
        <c:auto val="1"/>
        <c:lblOffset val="100"/>
        <c:baseTimeUnit val="years"/>
      </c:dateAx>
      <c:valAx>
        <c:axId val="25924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2A-49BD-84E5-887CA5D87260}"/>
            </c:ext>
          </c:extLst>
        </c:ser>
        <c:dLbls>
          <c:showLegendKey val="0"/>
          <c:showVal val="0"/>
          <c:showCatName val="0"/>
          <c:showSerName val="0"/>
          <c:showPercent val="0"/>
          <c:showBubbleSize val="0"/>
        </c:dLbls>
        <c:gapWidth val="150"/>
        <c:axId val="259316768"/>
        <c:axId val="25931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2A-49BD-84E5-887CA5D87260}"/>
            </c:ext>
          </c:extLst>
        </c:ser>
        <c:dLbls>
          <c:showLegendKey val="0"/>
          <c:showVal val="0"/>
          <c:showCatName val="0"/>
          <c:showSerName val="0"/>
          <c:showPercent val="0"/>
          <c:showBubbleSize val="0"/>
        </c:dLbls>
        <c:marker val="1"/>
        <c:smooth val="0"/>
        <c:axId val="259316768"/>
        <c:axId val="259317160"/>
      </c:lineChart>
      <c:dateAx>
        <c:axId val="259316768"/>
        <c:scaling>
          <c:orientation val="minMax"/>
        </c:scaling>
        <c:delete val="1"/>
        <c:axPos val="b"/>
        <c:numFmt formatCode="ge" sourceLinked="1"/>
        <c:majorTickMark val="none"/>
        <c:minorTickMark val="none"/>
        <c:tickLblPos val="none"/>
        <c:crossAx val="259317160"/>
        <c:crosses val="autoZero"/>
        <c:auto val="1"/>
        <c:lblOffset val="100"/>
        <c:baseTimeUnit val="years"/>
      </c:dateAx>
      <c:valAx>
        <c:axId val="25931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503.35</c:v>
                </c:pt>
                <c:pt idx="1">
                  <c:v>373.75</c:v>
                </c:pt>
                <c:pt idx="2">
                  <c:v>212.63</c:v>
                </c:pt>
                <c:pt idx="3">
                  <c:v>74.39</c:v>
                </c:pt>
                <c:pt idx="4" formatCode="#,##0.00;&quot;△&quot;#,##0.00">
                  <c:v>0</c:v>
                </c:pt>
              </c:numCache>
            </c:numRef>
          </c:val>
          <c:extLst>
            <c:ext xmlns:c16="http://schemas.microsoft.com/office/drawing/2014/chart" uri="{C3380CC4-5D6E-409C-BE32-E72D297353CC}">
              <c16:uniqueId val="{00000000-A269-406C-AC33-9E447DA1E34F}"/>
            </c:ext>
          </c:extLst>
        </c:ser>
        <c:dLbls>
          <c:showLegendKey val="0"/>
          <c:showVal val="0"/>
          <c:showCatName val="0"/>
          <c:showSerName val="0"/>
          <c:showPercent val="0"/>
          <c:showBubbleSize val="0"/>
        </c:dLbls>
        <c:gapWidth val="150"/>
        <c:axId val="259724264"/>
        <c:axId val="25972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285.58</c:v>
                </c:pt>
                <c:pt idx="1">
                  <c:v>29.24</c:v>
                </c:pt>
                <c:pt idx="2">
                  <c:v>31.45</c:v>
                </c:pt>
                <c:pt idx="3">
                  <c:v>31.4</c:v>
                </c:pt>
                <c:pt idx="4">
                  <c:v>26.14</c:v>
                </c:pt>
              </c:numCache>
            </c:numRef>
          </c:val>
          <c:smooth val="0"/>
          <c:extLst>
            <c:ext xmlns:c16="http://schemas.microsoft.com/office/drawing/2014/chart" uri="{C3380CC4-5D6E-409C-BE32-E72D297353CC}">
              <c16:uniqueId val="{00000001-A269-406C-AC33-9E447DA1E34F}"/>
            </c:ext>
          </c:extLst>
        </c:ser>
        <c:dLbls>
          <c:showLegendKey val="0"/>
          <c:showVal val="0"/>
          <c:showCatName val="0"/>
          <c:showSerName val="0"/>
          <c:showPercent val="0"/>
          <c:showBubbleSize val="0"/>
        </c:dLbls>
        <c:marker val="1"/>
        <c:smooth val="0"/>
        <c:axId val="259724264"/>
        <c:axId val="259724656"/>
      </c:lineChart>
      <c:dateAx>
        <c:axId val="259724264"/>
        <c:scaling>
          <c:orientation val="minMax"/>
        </c:scaling>
        <c:delete val="1"/>
        <c:axPos val="b"/>
        <c:numFmt formatCode="ge" sourceLinked="1"/>
        <c:majorTickMark val="none"/>
        <c:minorTickMark val="none"/>
        <c:tickLblPos val="none"/>
        <c:crossAx val="259724656"/>
        <c:crosses val="autoZero"/>
        <c:auto val="1"/>
        <c:lblOffset val="100"/>
        <c:baseTimeUnit val="years"/>
      </c:dateAx>
      <c:valAx>
        <c:axId val="25972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2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228.63</c:v>
                </c:pt>
                <c:pt idx="1">
                  <c:v>107.55</c:v>
                </c:pt>
                <c:pt idx="2">
                  <c:v>122.37</c:v>
                </c:pt>
                <c:pt idx="3">
                  <c:v>133.63</c:v>
                </c:pt>
                <c:pt idx="4">
                  <c:v>134.12</c:v>
                </c:pt>
              </c:numCache>
            </c:numRef>
          </c:val>
          <c:extLst>
            <c:ext xmlns:c16="http://schemas.microsoft.com/office/drawing/2014/chart" uri="{C3380CC4-5D6E-409C-BE32-E72D297353CC}">
              <c16:uniqueId val="{00000000-1905-4290-86C0-7AEC5DC82DAC}"/>
            </c:ext>
          </c:extLst>
        </c:ser>
        <c:dLbls>
          <c:showLegendKey val="0"/>
          <c:showVal val="0"/>
          <c:showCatName val="0"/>
          <c:showSerName val="0"/>
          <c:showPercent val="0"/>
          <c:showBubbleSize val="0"/>
        </c:dLbls>
        <c:gapWidth val="150"/>
        <c:axId val="259725832"/>
        <c:axId val="25972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519.04</c:v>
                </c:pt>
                <c:pt idx="1">
                  <c:v>68.510000000000005</c:v>
                </c:pt>
                <c:pt idx="2">
                  <c:v>70.16</c:v>
                </c:pt>
                <c:pt idx="3">
                  <c:v>79.709999999999994</c:v>
                </c:pt>
                <c:pt idx="4">
                  <c:v>68.290000000000006</c:v>
                </c:pt>
              </c:numCache>
            </c:numRef>
          </c:val>
          <c:smooth val="0"/>
          <c:extLst>
            <c:ext xmlns:c16="http://schemas.microsoft.com/office/drawing/2014/chart" uri="{C3380CC4-5D6E-409C-BE32-E72D297353CC}">
              <c16:uniqueId val="{00000001-1905-4290-86C0-7AEC5DC82DAC}"/>
            </c:ext>
          </c:extLst>
        </c:ser>
        <c:dLbls>
          <c:showLegendKey val="0"/>
          <c:showVal val="0"/>
          <c:showCatName val="0"/>
          <c:showSerName val="0"/>
          <c:showPercent val="0"/>
          <c:showBubbleSize val="0"/>
        </c:dLbls>
        <c:marker val="1"/>
        <c:smooth val="0"/>
        <c:axId val="259725832"/>
        <c:axId val="259726224"/>
      </c:lineChart>
      <c:dateAx>
        <c:axId val="259725832"/>
        <c:scaling>
          <c:orientation val="minMax"/>
        </c:scaling>
        <c:delete val="1"/>
        <c:axPos val="b"/>
        <c:numFmt formatCode="ge" sourceLinked="1"/>
        <c:majorTickMark val="none"/>
        <c:minorTickMark val="none"/>
        <c:tickLblPos val="none"/>
        <c:crossAx val="259726224"/>
        <c:crosses val="autoZero"/>
        <c:auto val="1"/>
        <c:lblOffset val="100"/>
        <c:baseTimeUnit val="years"/>
      </c:dateAx>
      <c:valAx>
        <c:axId val="25972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2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3279.49</c:v>
                </c:pt>
                <c:pt idx="1">
                  <c:v>2614.2199999999998</c:v>
                </c:pt>
                <c:pt idx="2">
                  <c:v>1024.1600000000001</c:v>
                </c:pt>
                <c:pt idx="3">
                  <c:v>995.82</c:v>
                </c:pt>
                <c:pt idx="4">
                  <c:v>820.04</c:v>
                </c:pt>
              </c:numCache>
            </c:numRef>
          </c:val>
          <c:extLst>
            <c:ext xmlns:c16="http://schemas.microsoft.com/office/drawing/2014/chart" uri="{C3380CC4-5D6E-409C-BE32-E72D297353CC}">
              <c16:uniqueId val="{00000000-9B27-402F-8705-AEE32012C894}"/>
            </c:ext>
          </c:extLst>
        </c:ser>
        <c:dLbls>
          <c:showLegendKey val="0"/>
          <c:showVal val="0"/>
          <c:showCatName val="0"/>
          <c:showSerName val="0"/>
          <c:showPercent val="0"/>
          <c:showBubbleSize val="0"/>
        </c:dLbls>
        <c:gapWidth val="150"/>
        <c:axId val="259319904"/>
        <c:axId val="25931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9B27-402F-8705-AEE32012C894}"/>
            </c:ext>
          </c:extLst>
        </c:ser>
        <c:dLbls>
          <c:showLegendKey val="0"/>
          <c:showVal val="0"/>
          <c:showCatName val="0"/>
          <c:showSerName val="0"/>
          <c:showPercent val="0"/>
          <c:showBubbleSize val="0"/>
        </c:dLbls>
        <c:marker val="1"/>
        <c:smooth val="0"/>
        <c:axId val="259319904"/>
        <c:axId val="259319512"/>
      </c:lineChart>
      <c:dateAx>
        <c:axId val="259319904"/>
        <c:scaling>
          <c:orientation val="minMax"/>
        </c:scaling>
        <c:delete val="1"/>
        <c:axPos val="b"/>
        <c:numFmt formatCode="ge" sourceLinked="1"/>
        <c:majorTickMark val="none"/>
        <c:minorTickMark val="none"/>
        <c:tickLblPos val="none"/>
        <c:crossAx val="259319512"/>
        <c:crosses val="autoZero"/>
        <c:auto val="1"/>
        <c:lblOffset val="100"/>
        <c:baseTimeUnit val="years"/>
      </c:dateAx>
      <c:valAx>
        <c:axId val="25931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49.03</c:v>
                </c:pt>
                <c:pt idx="1">
                  <c:v>50.46</c:v>
                </c:pt>
                <c:pt idx="2">
                  <c:v>64.33</c:v>
                </c:pt>
                <c:pt idx="3">
                  <c:v>68.87</c:v>
                </c:pt>
                <c:pt idx="4">
                  <c:v>87.39</c:v>
                </c:pt>
              </c:numCache>
            </c:numRef>
          </c:val>
          <c:extLst>
            <c:ext xmlns:c16="http://schemas.microsoft.com/office/drawing/2014/chart" uri="{C3380CC4-5D6E-409C-BE32-E72D297353CC}">
              <c16:uniqueId val="{00000000-2AD5-480D-B36D-8CD3EADBF34D}"/>
            </c:ext>
          </c:extLst>
        </c:ser>
        <c:dLbls>
          <c:showLegendKey val="0"/>
          <c:showVal val="0"/>
          <c:showCatName val="0"/>
          <c:showSerName val="0"/>
          <c:showPercent val="0"/>
          <c:showBubbleSize val="0"/>
        </c:dLbls>
        <c:gapWidth val="150"/>
        <c:axId val="259318336"/>
        <c:axId val="2597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2AD5-480D-B36D-8CD3EADBF34D}"/>
            </c:ext>
          </c:extLst>
        </c:ser>
        <c:dLbls>
          <c:showLegendKey val="0"/>
          <c:showVal val="0"/>
          <c:showCatName val="0"/>
          <c:showSerName val="0"/>
          <c:showPercent val="0"/>
          <c:showBubbleSize val="0"/>
        </c:dLbls>
        <c:marker val="1"/>
        <c:smooth val="0"/>
        <c:axId val="259318336"/>
        <c:axId val="259727400"/>
      </c:lineChart>
      <c:dateAx>
        <c:axId val="259318336"/>
        <c:scaling>
          <c:orientation val="minMax"/>
        </c:scaling>
        <c:delete val="1"/>
        <c:axPos val="b"/>
        <c:numFmt formatCode="ge" sourceLinked="1"/>
        <c:majorTickMark val="none"/>
        <c:minorTickMark val="none"/>
        <c:tickLblPos val="none"/>
        <c:crossAx val="259727400"/>
        <c:crosses val="autoZero"/>
        <c:auto val="1"/>
        <c:lblOffset val="100"/>
        <c:baseTimeUnit val="years"/>
      </c:dateAx>
      <c:valAx>
        <c:axId val="25972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289.2</c:v>
                </c:pt>
                <c:pt idx="1">
                  <c:v>282.12</c:v>
                </c:pt>
                <c:pt idx="2">
                  <c:v>221.64</c:v>
                </c:pt>
                <c:pt idx="3">
                  <c:v>206.47</c:v>
                </c:pt>
                <c:pt idx="4">
                  <c:v>162.44</c:v>
                </c:pt>
              </c:numCache>
            </c:numRef>
          </c:val>
          <c:extLst>
            <c:ext xmlns:c16="http://schemas.microsoft.com/office/drawing/2014/chart" uri="{C3380CC4-5D6E-409C-BE32-E72D297353CC}">
              <c16:uniqueId val="{00000000-EC2A-4B62-A9DF-776BF2F1E3CE}"/>
            </c:ext>
          </c:extLst>
        </c:ser>
        <c:dLbls>
          <c:showLegendKey val="0"/>
          <c:showVal val="0"/>
          <c:showCatName val="0"/>
          <c:showSerName val="0"/>
          <c:showPercent val="0"/>
          <c:showBubbleSize val="0"/>
        </c:dLbls>
        <c:gapWidth val="150"/>
        <c:axId val="259880032"/>
        <c:axId val="25988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248.89</c:v>
                </c:pt>
                <c:pt idx="2">
                  <c:v>250.84</c:v>
                </c:pt>
                <c:pt idx="3">
                  <c:v>235.61</c:v>
                </c:pt>
                <c:pt idx="4">
                  <c:v>216.21</c:v>
                </c:pt>
              </c:numCache>
            </c:numRef>
          </c:val>
          <c:smooth val="0"/>
          <c:extLst>
            <c:ext xmlns:c16="http://schemas.microsoft.com/office/drawing/2014/chart" uri="{C3380CC4-5D6E-409C-BE32-E72D297353CC}">
              <c16:uniqueId val="{00000001-EC2A-4B62-A9DF-776BF2F1E3CE}"/>
            </c:ext>
          </c:extLst>
        </c:ser>
        <c:dLbls>
          <c:showLegendKey val="0"/>
          <c:showVal val="0"/>
          <c:showCatName val="0"/>
          <c:showSerName val="0"/>
          <c:showPercent val="0"/>
          <c:showBubbleSize val="0"/>
        </c:dLbls>
        <c:marker val="1"/>
        <c:smooth val="0"/>
        <c:axId val="259880032"/>
        <c:axId val="259880424"/>
      </c:lineChart>
      <c:dateAx>
        <c:axId val="259880032"/>
        <c:scaling>
          <c:orientation val="minMax"/>
        </c:scaling>
        <c:delete val="1"/>
        <c:axPos val="b"/>
        <c:numFmt formatCode="ge" sourceLinked="1"/>
        <c:majorTickMark val="none"/>
        <c:minorTickMark val="none"/>
        <c:tickLblPos val="none"/>
        <c:crossAx val="259880424"/>
        <c:crosses val="autoZero"/>
        <c:auto val="1"/>
        <c:lblOffset val="100"/>
        <c:baseTimeUnit val="years"/>
      </c:dateAx>
      <c:valAx>
        <c:axId val="25988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鶴田町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13228</v>
      </c>
      <c r="AM8" s="50"/>
      <c r="AN8" s="50"/>
      <c r="AO8" s="50"/>
      <c r="AP8" s="50"/>
      <c r="AQ8" s="50"/>
      <c r="AR8" s="50"/>
      <c r="AS8" s="50"/>
      <c r="AT8" s="45">
        <f>データ!T6</f>
        <v>46.43</v>
      </c>
      <c r="AU8" s="45"/>
      <c r="AV8" s="45"/>
      <c r="AW8" s="45"/>
      <c r="AX8" s="45"/>
      <c r="AY8" s="45"/>
      <c r="AZ8" s="45"/>
      <c r="BA8" s="45"/>
      <c r="BB8" s="45">
        <f>データ!U6</f>
        <v>284.89999999999998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53.47</v>
      </c>
      <c r="J10" s="45"/>
      <c r="K10" s="45"/>
      <c r="L10" s="45"/>
      <c r="M10" s="45"/>
      <c r="N10" s="45"/>
      <c r="O10" s="45"/>
      <c r="P10" s="45">
        <f>データ!P6</f>
        <v>46.52</v>
      </c>
      <c r="Q10" s="45"/>
      <c r="R10" s="45"/>
      <c r="S10" s="45"/>
      <c r="T10" s="45"/>
      <c r="U10" s="45"/>
      <c r="V10" s="45"/>
      <c r="W10" s="45">
        <f>データ!Q6</f>
        <v>100</v>
      </c>
      <c r="X10" s="45"/>
      <c r="Y10" s="45"/>
      <c r="Z10" s="45"/>
      <c r="AA10" s="45"/>
      <c r="AB10" s="45"/>
      <c r="AC10" s="45"/>
      <c r="AD10" s="50">
        <f>データ!R6</f>
        <v>2804</v>
      </c>
      <c r="AE10" s="50"/>
      <c r="AF10" s="50"/>
      <c r="AG10" s="50"/>
      <c r="AH10" s="50"/>
      <c r="AI10" s="50"/>
      <c r="AJ10" s="50"/>
      <c r="AK10" s="2"/>
      <c r="AL10" s="50">
        <f>データ!V6</f>
        <v>6098</v>
      </c>
      <c r="AM10" s="50"/>
      <c r="AN10" s="50"/>
      <c r="AO10" s="50"/>
      <c r="AP10" s="50"/>
      <c r="AQ10" s="50"/>
      <c r="AR10" s="50"/>
      <c r="AS10" s="50"/>
      <c r="AT10" s="45">
        <f>データ!W6</f>
        <v>2.72</v>
      </c>
      <c r="AU10" s="45"/>
      <c r="AV10" s="45"/>
      <c r="AW10" s="45"/>
      <c r="AX10" s="45"/>
      <c r="AY10" s="45"/>
      <c r="AZ10" s="45"/>
      <c r="BA10" s="45"/>
      <c r="BB10" s="45">
        <f>データ!X6</f>
        <v>2241.91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1JZZr2xAAxXOg49Xa9V7kOGP2Q9MmrhgUQ1yQYj92L6GT+pyudCpNLZO6GfSeyoMHo0IcW/wv3DukbBw4Bj+9g==" saltValue="K7zRlFpDbiSGAJQ1P22LG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23841</v>
      </c>
      <c r="D6" s="33">
        <f t="shared" si="3"/>
        <v>46</v>
      </c>
      <c r="E6" s="33">
        <f t="shared" si="3"/>
        <v>17</v>
      </c>
      <c r="F6" s="33">
        <f t="shared" si="3"/>
        <v>1</v>
      </c>
      <c r="G6" s="33">
        <f t="shared" si="3"/>
        <v>0</v>
      </c>
      <c r="H6" s="33" t="str">
        <f t="shared" si="3"/>
        <v>青森県　鶴田町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53.47</v>
      </c>
      <c r="P6" s="34">
        <f t="shared" si="3"/>
        <v>46.52</v>
      </c>
      <c r="Q6" s="34">
        <f t="shared" si="3"/>
        <v>100</v>
      </c>
      <c r="R6" s="34">
        <f t="shared" si="3"/>
        <v>2804</v>
      </c>
      <c r="S6" s="34">
        <f t="shared" si="3"/>
        <v>13228</v>
      </c>
      <c r="T6" s="34">
        <f t="shared" si="3"/>
        <v>46.43</v>
      </c>
      <c r="U6" s="34">
        <f t="shared" si="3"/>
        <v>284.89999999999998</v>
      </c>
      <c r="V6" s="34">
        <f t="shared" si="3"/>
        <v>6098</v>
      </c>
      <c r="W6" s="34">
        <f t="shared" si="3"/>
        <v>2.72</v>
      </c>
      <c r="X6" s="34">
        <f t="shared" si="3"/>
        <v>2241.91</v>
      </c>
      <c r="Y6" s="35">
        <f>IF(Y7="",NA(),Y7)</f>
        <v>104.38</v>
      </c>
      <c r="Z6" s="35">
        <f t="shared" ref="Z6:AH6" si="4">IF(Z7="",NA(),Z7)</f>
        <v>120.13</v>
      </c>
      <c r="AA6" s="35">
        <f t="shared" si="4"/>
        <v>129.65</v>
      </c>
      <c r="AB6" s="35">
        <f t="shared" si="4"/>
        <v>128.22999999999999</v>
      </c>
      <c r="AC6" s="35">
        <f t="shared" si="4"/>
        <v>126.13</v>
      </c>
      <c r="AD6" s="35">
        <f t="shared" si="4"/>
        <v>91.36</v>
      </c>
      <c r="AE6" s="35">
        <f t="shared" si="4"/>
        <v>108.69</v>
      </c>
      <c r="AF6" s="35">
        <f t="shared" si="4"/>
        <v>110.8</v>
      </c>
      <c r="AG6" s="35">
        <f t="shared" si="4"/>
        <v>110.07</v>
      </c>
      <c r="AH6" s="35">
        <f t="shared" si="4"/>
        <v>106.7</v>
      </c>
      <c r="AI6" s="34" t="str">
        <f>IF(AI7="","",IF(AI7="-","【-】","【"&amp;SUBSTITUTE(TEXT(AI7,"#,##0.00"),"-","△")&amp;"】"))</f>
        <v>【108.80】</v>
      </c>
      <c r="AJ6" s="35">
        <f>IF(AJ7="",NA(),AJ7)</f>
        <v>503.35</v>
      </c>
      <c r="AK6" s="35">
        <f t="shared" ref="AK6:AS6" si="5">IF(AK7="",NA(),AK7)</f>
        <v>373.75</v>
      </c>
      <c r="AL6" s="35">
        <f t="shared" si="5"/>
        <v>212.63</v>
      </c>
      <c r="AM6" s="35">
        <f t="shared" si="5"/>
        <v>74.39</v>
      </c>
      <c r="AN6" s="34">
        <f t="shared" si="5"/>
        <v>0</v>
      </c>
      <c r="AO6" s="35">
        <f t="shared" si="5"/>
        <v>285.58</v>
      </c>
      <c r="AP6" s="35">
        <f t="shared" si="5"/>
        <v>29.24</v>
      </c>
      <c r="AQ6" s="35">
        <f t="shared" si="5"/>
        <v>31.45</v>
      </c>
      <c r="AR6" s="35">
        <f t="shared" si="5"/>
        <v>31.4</v>
      </c>
      <c r="AS6" s="35">
        <f t="shared" si="5"/>
        <v>26.14</v>
      </c>
      <c r="AT6" s="34" t="str">
        <f>IF(AT7="","",IF(AT7="-","【-】","【"&amp;SUBSTITUTE(TEXT(AT7,"#,##0.00"),"-","△")&amp;"】"))</f>
        <v>【4.27】</v>
      </c>
      <c r="AU6" s="35">
        <f>IF(AU7="",NA(),AU7)</f>
        <v>228.63</v>
      </c>
      <c r="AV6" s="35">
        <f t="shared" ref="AV6:BD6" si="6">IF(AV7="",NA(),AV7)</f>
        <v>107.55</v>
      </c>
      <c r="AW6" s="35">
        <f t="shared" si="6"/>
        <v>122.37</v>
      </c>
      <c r="AX6" s="35">
        <f t="shared" si="6"/>
        <v>133.63</v>
      </c>
      <c r="AY6" s="35">
        <f t="shared" si="6"/>
        <v>134.12</v>
      </c>
      <c r="AZ6" s="35">
        <f t="shared" si="6"/>
        <v>519.04</v>
      </c>
      <c r="BA6" s="35">
        <f t="shared" si="6"/>
        <v>68.510000000000005</v>
      </c>
      <c r="BB6" s="35">
        <f t="shared" si="6"/>
        <v>70.16</v>
      </c>
      <c r="BC6" s="35">
        <f t="shared" si="6"/>
        <v>79.709999999999994</v>
      </c>
      <c r="BD6" s="35">
        <f t="shared" si="6"/>
        <v>68.290000000000006</v>
      </c>
      <c r="BE6" s="34" t="str">
        <f>IF(BE7="","",IF(BE7="-","【-】","【"&amp;SUBSTITUTE(TEXT(BE7,"#,##0.00"),"-","△")&amp;"】"))</f>
        <v>【66.41】</v>
      </c>
      <c r="BF6" s="35">
        <f>IF(BF7="",NA(),BF7)</f>
        <v>3279.49</v>
      </c>
      <c r="BG6" s="35">
        <f t="shared" ref="BG6:BO6" si="7">IF(BG7="",NA(),BG7)</f>
        <v>2614.2199999999998</v>
      </c>
      <c r="BH6" s="35">
        <f t="shared" si="7"/>
        <v>1024.1600000000001</v>
      </c>
      <c r="BI6" s="35">
        <f t="shared" si="7"/>
        <v>995.82</v>
      </c>
      <c r="BJ6" s="35">
        <f t="shared" si="7"/>
        <v>820.04</v>
      </c>
      <c r="BK6" s="35">
        <f t="shared" si="7"/>
        <v>1826.49</v>
      </c>
      <c r="BL6" s="35">
        <f t="shared" si="7"/>
        <v>1203.71</v>
      </c>
      <c r="BM6" s="35">
        <f t="shared" si="7"/>
        <v>1162.3599999999999</v>
      </c>
      <c r="BN6" s="35">
        <f t="shared" si="7"/>
        <v>1047.6500000000001</v>
      </c>
      <c r="BO6" s="35">
        <f t="shared" si="7"/>
        <v>1124.26</v>
      </c>
      <c r="BP6" s="34" t="str">
        <f>IF(BP7="","",IF(BP7="-","【-】","【"&amp;SUBSTITUTE(TEXT(BP7,"#,##0.00"),"-","△")&amp;"】"))</f>
        <v>【707.33】</v>
      </c>
      <c r="BQ6" s="35">
        <f>IF(BQ7="",NA(),BQ7)</f>
        <v>49.03</v>
      </c>
      <c r="BR6" s="35">
        <f t="shared" ref="BR6:BZ6" si="8">IF(BR7="",NA(),BR7)</f>
        <v>50.46</v>
      </c>
      <c r="BS6" s="35">
        <f t="shared" si="8"/>
        <v>64.33</v>
      </c>
      <c r="BT6" s="35">
        <f t="shared" si="8"/>
        <v>68.87</v>
      </c>
      <c r="BU6" s="35">
        <f t="shared" si="8"/>
        <v>87.39</v>
      </c>
      <c r="BV6" s="35">
        <f t="shared" si="8"/>
        <v>48</v>
      </c>
      <c r="BW6" s="35">
        <f t="shared" si="8"/>
        <v>69.739999999999995</v>
      </c>
      <c r="BX6" s="35">
        <f t="shared" si="8"/>
        <v>68.209999999999994</v>
      </c>
      <c r="BY6" s="35">
        <f t="shared" si="8"/>
        <v>74.040000000000006</v>
      </c>
      <c r="BZ6" s="35">
        <f t="shared" si="8"/>
        <v>80.58</v>
      </c>
      <c r="CA6" s="34" t="str">
        <f>IF(CA7="","",IF(CA7="-","【-】","【"&amp;SUBSTITUTE(TEXT(CA7,"#,##0.00"),"-","△")&amp;"】"))</f>
        <v>【101.26】</v>
      </c>
      <c r="CB6" s="35">
        <f>IF(CB7="",NA(),CB7)</f>
        <v>289.2</v>
      </c>
      <c r="CC6" s="35">
        <f t="shared" ref="CC6:CK6" si="9">IF(CC7="",NA(),CC7)</f>
        <v>282.12</v>
      </c>
      <c r="CD6" s="35">
        <f t="shared" si="9"/>
        <v>221.64</v>
      </c>
      <c r="CE6" s="35">
        <f t="shared" si="9"/>
        <v>206.47</v>
      </c>
      <c r="CF6" s="35">
        <f t="shared" si="9"/>
        <v>162.44</v>
      </c>
      <c r="CG6" s="35">
        <f t="shared" si="9"/>
        <v>334.37</v>
      </c>
      <c r="CH6" s="35">
        <f t="shared" si="9"/>
        <v>248.89</v>
      </c>
      <c r="CI6" s="35">
        <f t="shared" si="9"/>
        <v>250.84</v>
      </c>
      <c r="CJ6" s="35">
        <f t="shared" si="9"/>
        <v>235.61</v>
      </c>
      <c r="CK6" s="35">
        <f t="shared" si="9"/>
        <v>216.21</v>
      </c>
      <c r="CL6" s="34" t="str">
        <f>IF(CL7="","",IF(CL7="-","【-】","【"&amp;SUBSTITUTE(TEXT(CL7,"#,##0.00"),"-","△")&amp;"】"))</f>
        <v>【136.39】</v>
      </c>
      <c r="CM6" s="35">
        <f>IF(CM7="",NA(),CM7)</f>
        <v>49.28</v>
      </c>
      <c r="CN6" s="35">
        <f t="shared" ref="CN6:CV6" si="10">IF(CN7="",NA(),CN7)</f>
        <v>49.08</v>
      </c>
      <c r="CO6" s="35">
        <f t="shared" si="10"/>
        <v>51.11</v>
      </c>
      <c r="CP6" s="35">
        <f t="shared" si="10"/>
        <v>50.14</v>
      </c>
      <c r="CQ6" s="35">
        <f t="shared" si="10"/>
        <v>50.68</v>
      </c>
      <c r="CR6" s="35">
        <f t="shared" si="10"/>
        <v>40.71</v>
      </c>
      <c r="CS6" s="35">
        <f t="shared" si="10"/>
        <v>49.89</v>
      </c>
      <c r="CT6" s="35">
        <f t="shared" si="10"/>
        <v>49.39</v>
      </c>
      <c r="CU6" s="35">
        <f t="shared" si="10"/>
        <v>49.25</v>
      </c>
      <c r="CV6" s="35">
        <f t="shared" si="10"/>
        <v>50.24</v>
      </c>
      <c r="CW6" s="34" t="str">
        <f>IF(CW7="","",IF(CW7="-","【-】","【"&amp;SUBSTITUTE(TEXT(CW7,"#,##0.00"),"-","△")&amp;"】"))</f>
        <v>【60.13】</v>
      </c>
      <c r="CX6" s="35">
        <f>IF(CX7="",NA(),CX7)</f>
        <v>53.15</v>
      </c>
      <c r="CY6" s="35">
        <f t="shared" ref="CY6:DG6" si="11">IF(CY7="",NA(),CY7)</f>
        <v>54.96</v>
      </c>
      <c r="CZ6" s="35">
        <f t="shared" si="11"/>
        <v>56.98</v>
      </c>
      <c r="DA6" s="35">
        <f t="shared" si="11"/>
        <v>58.55</v>
      </c>
      <c r="DB6" s="35">
        <f t="shared" si="11"/>
        <v>59.22</v>
      </c>
      <c r="DC6" s="35">
        <f t="shared" si="11"/>
        <v>63.45</v>
      </c>
      <c r="DD6" s="35">
        <f t="shared" si="11"/>
        <v>84.73</v>
      </c>
      <c r="DE6" s="35">
        <f t="shared" si="11"/>
        <v>83.96</v>
      </c>
      <c r="DF6" s="35">
        <f t="shared" si="11"/>
        <v>84.12</v>
      </c>
      <c r="DG6" s="35">
        <f t="shared" si="11"/>
        <v>84.17</v>
      </c>
      <c r="DH6" s="34" t="str">
        <f>IF(DH7="","",IF(DH7="-","【-】","【"&amp;SUBSTITUTE(TEXT(DH7,"#,##0.00"),"-","△")&amp;"】"))</f>
        <v>【95.06】</v>
      </c>
      <c r="DI6" s="35">
        <f>IF(DI7="",NA(),DI7)</f>
        <v>8.56</v>
      </c>
      <c r="DJ6" s="35">
        <f t="shared" ref="DJ6:DR6" si="12">IF(DJ7="",NA(),DJ7)</f>
        <v>20.75</v>
      </c>
      <c r="DK6" s="35">
        <f t="shared" si="12"/>
        <v>23.41</v>
      </c>
      <c r="DL6" s="35">
        <f t="shared" si="12"/>
        <v>26.09</v>
      </c>
      <c r="DM6" s="35">
        <f t="shared" si="12"/>
        <v>28.8</v>
      </c>
      <c r="DN6" s="35">
        <f t="shared" si="12"/>
        <v>7.52</v>
      </c>
      <c r="DO6" s="35">
        <f t="shared" si="12"/>
        <v>21.09</v>
      </c>
      <c r="DP6" s="35">
        <f t="shared" si="12"/>
        <v>22.6</v>
      </c>
      <c r="DQ6" s="35">
        <f t="shared" si="12"/>
        <v>26.91</v>
      </c>
      <c r="DR6" s="35">
        <f t="shared" si="12"/>
        <v>26.81</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4">
        <f t="shared" si="14"/>
        <v>0</v>
      </c>
      <c r="EI6" s="34">
        <f t="shared" si="14"/>
        <v>0</v>
      </c>
      <c r="EJ6" s="34">
        <f t="shared" si="14"/>
        <v>0</v>
      </c>
      <c r="EK6" s="35">
        <f t="shared" si="14"/>
        <v>0.03</v>
      </c>
      <c r="EL6" s="35">
        <f t="shared" si="14"/>
        <v>0.15</v>
      </c>
      <c r="EM6" s="35">
        <f t="shared" si="14"/>
        <v>0.1</v>
      </c>
      <c r="EN6" s="35">
        <f t="shared" si="14"/>
        <v>0.13</v>
      </c>
      <c r="EO6" s="34" t="str">
        <f>IF(EO7="","",IF(EO7="-","【-】","【"&amp;SUBSTITUTE(TEXT(EO7,"#,##0.00"),"-","△")&amp;"】"))</f>
        <v>【0.23】</v>
      </c>
    </row>
    <row r="7" spans="1:148" s="36" customFormat="1" x14ac:dyDescent="0.15">
      <c r="A7" s="28"/>
      <c r="B7" s="37">
        <v>2017</v>
      </c>
      <c r="C7" s="37">
        <v>23841</v>
      </c>
      <c r="D7" s="37">
        <v>46</v>
      </c>
      <c r="E7" s="37">
        <v>17</v>
      </c>
      <c r="F7" s="37">
        <v>1</v>
      </c>
      <c r="G7" s="37">
        <v>0</v>
      </c>
      <c r="H7" s="37" t="s">
        <v>108</v>
      </c>
      <c r="I7" s="37" t="s">
        <v>109</v>
      </c>
      <c r="J7" s="37" t="s">
        <v>110</v>
      </c>
      <c r="K7" s="37" t="s">
        <v>111</v>
      </c>
      <c r="L7" s="37" t="s">
        <v>112</v>
      </c>
      <c r="M7" s="37" t="s">
        <v>113</v>
      </c>
      <c r="N7" s="38" t="s">
        <v>114</v>
      </c>
      <c r="O7" s="38">
        <v>53.47</v>
      </c>
      <c r="P7" s="38">
        <v>46.52</v>
      </c>
      <c r="Q7" s="38">
        <v>100</v>
      </c>
      <c r="R7" s="38">
        <v>2804</v>
      </c>
      <c r="S7" s="38">
        <v>13228</v>
      </c>
      <c r="T7" s="38">
        <v>46.43</v>
      </c>
      <c r="U7" s="38">
        <v>284.89999999999998</v>
      </c>
      <c r="V7" s="38">
        <v>6098</v>
      </c>
      <c r="W7" s="38">
        <v>2.72</v>
      </c>
      <c r="X7" s="38">
        <v>2241.91</v>
      </c>
      <c r="Y7" s="38">
        <v>104.38</v>
      </c>
      <c r="Z7" s="38">
        <v>120.13</v>
      </c>
      <c r="AA7" s="38">
        <v>129.65</v>
      </c>
      <c r="AB7" s="38">
        <v>128.22999999999999</v>
      </c>
      <c r="AC7" s="38">
        <v>126.13</v>
      </c>
      <c r="AD7" s="38">
        <v>91.36</v>
      </c>
      <c r="AE7" s="38">
        <v>108.69</v>
      </c>
      <c r="AF7" s="38">
        <v>110.8</v>
      </c>
      <c r="AG7" s="38">
        <v>110.07</v>
      </c>
      <c r="AH7" s="38">
        <v>106.7</v>
      </c>
      <c r="AI7" s="38">
        <v>108.8</v>
      </c>
      <c r="AJ7" s="38">
        <v>503.35</v>
      </c>
      <c r="AK7" s="38">
        <v>373.75</v>
      </c>
      <c r="AL7" s="38">
        <v>212.63</v>
      </c>
      <c r="AM7" s="38">
        <v>74.39</v>
      </c>
      <c r="AN7" s="38">
        <v>0</v>
      </c>
      <c r="AO7" s="38">
        <v>285.58</v>
      </c>
      <c r="AP7" s="38">
        <v>29.24</v>
      </c>
      <c r="AQ7" s="38">
        <v>31.45</v>
      </c>
      <c r="AR7" s="38">
        <v>31.4</v>
      </c>
      <c r="AS7" s="38">
        <v>26.14</v>
      </c>
      <c r="AT7" s="38">
        <v>4.2699999999999996</v>
      </c>
      <c r="AU7" s="38">
        <v>228.63</v>
      </c>
      <c r="AV7" s="38">
        <v>107.55</v>
      </c>
      <c r="AW7" s="38">
        <v>122.37</v>
      </c>
      <c r="AX7" s="38">
        <v>133.63</v>
      </c>
      <c r="AY7" s="38">
        <v>134.12</v>
      </c>
      <c r="AZ7" s="38">
        <v>519.04</v>
      </c>
      <c r="BA7" s="38">
        <v>68.510000000000005</v>
      </c>
      <c r="BB7" s="38">
        <v>70.16</v>
      </c>
      <c r="BC7" s="38">
        <v>79.709999999999994</v>
      </c>
      <c r="BD7" s="38">
        <v>68.290000000000006</v>
      </c>
      <c r="BE7" s="38">
        <v>66.41</v>
      </c>
      <c r="BF7" s="38">
        <v>3279.49</v>
      </c>
      <c r="BG7" s="38">
        <v>2614.2199999999998</v>
      </c>
      <c r="BH7" s="38">
        <v>1024.1600000000001</v>
      </c>
      <c r="BI7" s="38">
        <v>995.82</v>
      </c>
      <c r="BJ7" s="38">
        <v>820.04</v>
      </c>
      <c r="BK7" s="38">
        <v>1826.49</v>
      </c>
      <c r="BL7" s="38">
        <v>1203.71</v>
      </c>
      <c r="BM7" s="38">
        <v>1162.3599999999999</v>
      </c>
      <c r="BN7" s="38">
        <v>1047.6500000000001</v>
      </c>
      <c r="BO7" s="38">
        <v>1124.26</v>
      </c>
      <c r="BP7" s="38">
        <v>707.33</v>
      </c>
      <c r="BQ7" s="38">
        <v>49.03</v>
      </c>
      <c r="BR7" s="38">
        <v>50.46</v>
      </c>
      <c r="BS7" s="38">
        <v>64.33</v>
      </c>
      <c r="BT7" s="38">
        <v>68.87</v>
      </c>
      <c r="BU7" s="38">
        <v>87.39</v>
      </c>
      <c r="BV7" s="38">
        <v>48</v>
      </c>
      <c r="BW7" s="38">
        <v>69.739999999999995</v>
      </c>
      <c r="BX7" s="38">
        <v>68.209999999999994</v>
      </c>
      <c r="BY7" s="38">
        <v>74.040000000000006</v>
      </c>
      <c r="BZ7" s="38">
        <v>80.58</v>
      </c>
      <c r="CA7" s="38">
        <v>101.26</v>
      </c>
      <c r="CB7" s="38">
        <v>289.2</v>
      </c>
      <c r="CC7" s="38">
        <v>282.12</v>
      </c>
      <c r="CD7" s="38">
        <v>221.64</v>
      </c>
      <c r="CE7" s="38">
        <v>206.47</v>
      </c>
      <c r="CF7" s="38">
        <v>162.44</v>
      </c>
      <c r="CG7" s="38">
        <v>334.37</v>
      </c>
      <c r="CH7" s="38">
        <v>248.89</v>
      </c>
      <c r="CI7" s="38">
        <v>250.84</v>
      </c>
      <c r="CJ7" s="38">
        <v>235.61</v>
      </c>
      <c r="CK7" s="38">
        <v>216.21</v>
      </c>
      <c r="CL7" s="38">
        <v>136.38999999999999</v>
      </c>
      <c r="CM7" s="38">
        <v>49.28</v>
      </c>
      <c r="CN7" s="38">
        <v>49.08</v>
      </c>
      <c r="CO7" s="38">
        <v>51.11</v>
      </c>
      <c r="CP7" s="38">
        <v>50.14</v>
      </c>
      <c r="CQ7" s="38">
        <v>50.68</v>
      </c>
      <c r="CR7" s="38">
        <v>40.71</v>
      </c>
      <c r="CS7" s="38">
        <v>49.89</v>
      </c>
      <c r="CT7" s="38">
        <v>49.39</v>
      </c>
      <c r="CU7" s="38">
        <v>49.25</v>
      </c>
      <c r="CV7" s="38">
        <v>50.24</v>
      </c>
      <c r="CW7" s="38">
        <v>60.13</v>
      </c>
      <c r="CX7" s="38">
        <v>53.15</v>
      </c>
      <c r="CY7" s="38">
        <v>54.96</v>
      </c>
      <c r="CZ7" s="38">
        <v>56.98</v>
      </c>
      <c r="DA7" s="38">
        <v>58.55</v>
      </c>
      <c r="DB7" s="38">
        <v>59.22</v>
      </c>
      <c r="DC7" s="38">
        <v>63.45</v>
      </c>
      <c r="DD7" s="38">
        <v>84.73</v>
      </c>
      <c r="DE7" s="38">
        <v>83.96</v>
      </c>
      <c r="DF7" s="38">
        <v>84.12</v>
      </c>
      <c r="DG7" s="38">
        <v>84.17</v>
      </c>
      <c r="DH7" s="38">
        <v>95.06</v>
      </c>
      <c r="DI7" s="38">
        <v>8.56</v>
      </c>
      <c r="DJ7" s="38">
        <v>20.75</v>
      </c>
      <c r="DK7" s="38">
        <v>23.41</v>
      </c>
      <c r="DL7" s="38">
        <v>26.09</v>
      </c>
      <c r="DM7" s="38">
        <v>28.8</v>
      </c>
      <c r="DN7" s="38">
        <v>7.52</v>
      </c>
      <c r="DO7" s="38">
        <v>21.09</v>
      </c>
      <c r="DP7" s="38">
        <v>22.6</v>
      </c>
      <c r="DQ7" s="38">
        <v>26.91</v>
      </c>
      <c r="DR7" s="38">
        <v>26.81</v>
      </c>
      <c r="DS7" s="38">
        <v>38.130000000000003</v>
      </c>
      <c r="DT7" s="38">
        <v>0</v>
      </c>
      <c r="DU7" s="38">
        <v>0</v>
      </c>
      <c r="DV7" s="38">
        <v>0</v>
      </c>
      <c r="DW7" s="38">
        <v>0</v>
      </c>
      <c r="DX7" s="38">
        <v>0</v>
      </c>
      <c r="DY7" s="38">
        <v>0</v>
      </c>
      <c r="DZ7" s="38">
        <v>0</v>
      </c>
      <c r="EA7" s="38">
        <v>0</v>
      </c>
      <c r="EB7" s="38">
        <v>0</v>
      </c>
      <c r="EC7" s="38">
        <v>0</v>
      </c>
      <c r="ED7" s="38">
        <v>5.37</v>
      </c>
      <c r="EE7" s="38">
        <v>0</v>
      </c>
      <c r="EF7" s="38">
        <v>0</v>
      </c>
      <c r="EG7" s="38">
        <v>0</v>
      </c>
      <c r="EH7" s="38">
        <v>0</v>
      </c>
      <c r="EI7" s="38">
        <v>0</v>
      </c>
      <c r="EJ7" s="38">
        <v>0</v>
      </c>
      <c r="EK7" s="38">
        <v>0.03</v>
      </c>
      <c r="EL7" s="38">
        <v>0.15</v>
      </c>
      <c r="EM7" s="38">
        <v>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2019-02-06T06:39:01Z</cp:lastPrinted>
  <dcterms:created xsi:type="dcterms:W3CDTF">2018-12-03T08:47:27Z</dcterms:created>
  <dcterms:modified xsi:type="dcterms:W3CDTF">2019-02-06T06:39:02Z</dcterms:modified>
  <cp:category/>
</cp:coreProperties>
</file>