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BB8" i="4"/>
  <c r="AT8" i="4"/>
  <c r="AL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<sst xmlns="http://schemas.openxmlformats.org/spreadsheetml/2006/main" count="237" uniqueCount="123">
  <si>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</si>
  <si>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</si>
  <si>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</si>
  <si>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</si>
  <si>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</si>
  <si>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</si>
  <si>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</si>
  <si>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</si>
  <si>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</si>
  <si>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</si>
  <si>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</si>
  <si>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</si>
  <si>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</si>
  <si>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</si>
  <si>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</si>
  <si>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</si>
  <si>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</si>
  <si>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</si>
  <si>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</si>
  <si>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</si>
  <si>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</si>
  <si>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</si>
  <si>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</si>
  <si>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</si>
  <si>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</si>
  <si>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</si>
  <si>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</si>
  <si>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</si>
  <si>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</si>
  <si>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</si>
  <si>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</si>
  <si>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</si>
  <si>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</si>
  <si>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</si>
  <si>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</si>
  <si>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</si>
  <si>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</si>
  <si>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</si>
  <si>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</si>
  <si>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</si>
  <si>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</si>
  <si>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</si>
  <si>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</si>
  <si>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</si>
  <si>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</si>
  <si>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</si>
  <si>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</si>
  <si>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</si>
  <si>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</si>
  <si>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</si>
  <si>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</si>
  <si>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</si>
  <si>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</si>
  <si>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</si>
  <si>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</si>
  <si>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</si>
  <si>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</si>
  <si>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</si>
  <si>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</si>
  <si>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</si>
  <si>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</si>
  <si>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</si>
  <si>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</si>
  <si>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</si>
  <si>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</si>
  <si>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</si>
  <si>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</si>
  <si>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</si>
  <si>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</si>
  <si>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</si>
  <si>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</si>
  <si>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</si>
  <si>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</si>
  <si>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</si>
  <si>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</si>
  <si>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</si>
  <si>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</si>
  <si>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</si>
  <si>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</si>
  <si>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</si>
  <si>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</si>
  <si>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</si>
  <si>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</si>
  <si>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</si>
  <si>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</si>
  <si>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</si>
  <si>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</si>
  <si>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</si>
  <si>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</si>
  <si>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</si>
  <si>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</si>
  <si>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</si>
  <si>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</si>
  <si>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</si>
  <si>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</si>
  <si>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</si>
  <si>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</si>
  <si>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</si>
  <si>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</si>
  <si>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</si>
  <si>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</si>
  <si>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</si>
  <si>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</si>
  <si>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</si>
  <si>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</si>
  <si>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</si>
  <si>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</si>
  <si>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風間浦村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</si>
  <si>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</si>
  <si>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</si>
  <si>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</si>
  <si>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</si>
  <si>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</si>
  <si>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</si>
  <si>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</si>
  <si>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</si>
  <si>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</si>
  <si>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</si>
  <si>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</si>
  <si>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給水人口の減少により料金収益が低下している。
支出については経年劣化等による漏水修理費の増加や施設維持管理費の増加が見受けられる。
その他、起債元金及び利息の支払いにより、料金収入だけでは賄えず、他会計繰入金に依存している。</t>
    <rPh sb="0" eb="2">
      <t>キュウスイ</t>
    </rPh>
    <rPh sb="2" eb="4">
      <t>ジンコウ</t>
    </rPh>
    <rPh sb="5" eb="7">
      <t>ゲンショウ</t>
    </rPh>
    <rPh sb="10" eb="12">
      <t>リョウキン</t>
    </rPh>
    <rPh sb="12" eb="14">
      <t>シュウエキ</t>
    </rPh>
    <rPh sb="15" eb="17">
      <t>テイカ</t>
    </rPh>
    <rPh sb="23" eb="25">
      <t>シシュツ</t>
    </rPh>
    <rPh sb="30" eb="32">
      <t>ケイネン</t>
    </rPh>
    <rPh sb="32" eb="34">
      <t>レッカ</t>
    </rPh>
    <rPh sb="34" eb="35">
      <t>トウ</t>
    </rPh>
    <rPh sb="38" eb="40">
      <t>ロウスイ</t>
    </rPh>
    <rPh sb="40" eb="42">
      <t>シュウリ</t>
    </rPh>
    <rPh sb="42" eb="43">
      <t>ヒ</t>
    </rPh>
    <rPh sb="44" eb="46">
      <t>ゾウカ</t>
    </rPh>
    <rPh sb="47" eb="49">
      <t>シセツ</t>
    </rPh>
    <rPh sb="49" eb="51">
      <t>イジ</t>
    </rPh>
    <rPh sb="51" eb="53">
      <t>カンリ</t>
    </rPh>
    <rPh sb="53" eb="54">
      <t>ヒ</t>
    </rPh>
    <rPh sb="55" eb="57">
      <t>ゾウカ</t>
    </rPh>
    <rPh sb="58" eb="60">
      <t>ミウ</t>
    </rPh>
    <rPh sb="68" eb="69">
      <t>タ</t>
    </rPh>
    <rPh sb="70" eb="72">
      <t>キサイ</t>
    </rPh>
    <rPh sb="72" eb="74">
      <t>ガンキン</t>
    </rPh>
    <rPh sb="74" eb="75">
      <t>オヨ</t>
    </rPh>
    <rPh sb="76" eb="78">
      <t>リソク</t>
    </rPh>
    <rPh sb="79" eb="81">
      <t>シハラ</t>
    </rPh>
    <rPh sb="86" eb="88">
      <t>リョウキン</t>
    </rPh>
    <rPh sb="88" eb="90">
      <t>シュウニュウ</t>
    </rPh>
    <rPh sb="94" eb="95">
      <t>マカナ</t>
    </rPh>
    <rPh sb="98" eb="99">
      <t>タ</t>
    </rPh>
    <rPh sb="99" eb="101">
      <t>カイケイ</t>
    </rPh>
    <rPh sb="101" eb="103">
      <t>クリイレ</t>
    </rPh>
    <rPh sb="103" eb="104">
      <t>キン</t>
    </rPh>
    <rPh sb="105" eb="107">
      <t>イゾン</t>
    </rPh>
    <phoneticPr fontId="4"/>
  </si>
  <si>
    <t>管路更新については耐用年数を超えているものはないが、老朽化と思われる漏水が多発している。
また、浄水処理施設においても老朽化が進んでおり早急な対策が必要である。</t>
    <rPh sb="0" eb="2">
      <t>カンロ</t>
    </rPh>
    <rPh sb="2" eb="4">
      <t>コウシン</t>
    </rPh>
    <rPh sb="9" eb="11">
      <t>タイヨウ</t>
    </rPh>
    <rPh sb="11" eb="13">
      <t>ネンスウ</t>
    </rPh>
    <rPh sb="14" eb="15">
      <t>コ</t>
    </rPh>
    <rPh sb="26" eb="29">
      <t>ロウキュウカ</t>
    </rPh>
    <rPh sb="30" eb="31">
      <t>オモ</t>
    </rPh>
    <rPh sb="34" eb="36">
      <t>ロウスイ</t>
    </rPh>
    <rPh sb="37" eb="39">
      <t>タハツ</t>
    </rPh>
    <rPh sb="48" eb="50">
      <t>ジョウスイ</t>
    </rPh>
    <rPh sb="50" eb="52">
      <t>ショリ</t>
    </rPh>
    <rPh sb="52" eb="54">
      <t>シセツ</t>
    </rPh>
    <rPh sb="59" eb="62">
      <t>ロウキュウカ</t>
    </rPh>
    <rPh sb="63" eb="64">
      <t>スス</t>
    </rPh>
    <rPh sb="68" eb="70">
      <t>ソウキュウ</t>
    </rPh>
    <rPh sb="71" eb="73">
      <t>タイサク</t>
    </rPh>
    <rPh sb="74" eb="76">
      <t>ヒツヨウ</t>
    </rPh>
    <phoneticPr fontId="4"/>
  </si>
  <si>
    <t>給水人口の減少による給水収益の低下や、施設の老朽化等による維持管理費の増加が問題となっている。
適正な料金設定の検討と、維持管理費の削減及び投資のあり方について検討する必要がある。</t>
    <rPh sb="0" eb="2">
      <t>キュウスイ</t>
    </rPh>
    <rPh sb="2" eb="4">
      <t>ジンコウ</t>
    </rPh>
    <rPh sb="5" eb="7">
      <t>ゲンショウ</t>
    </rPh>
    <rPh sb="10" eb="12">
      <t>キュウスイ</t>
    </rPh>
    <rPh sb="12" eb="14">
      <t>シュウエキ</t>
    </rPh>
    <rPh sb="15" eb="17">
      <t>テイカ</t>
    </rPh>
    <rPh sb="19" eb="21">
      <t>シセツ</t>
    </rPh>
    <rPh sb="22" eb="25">
      <t>ロウキュウカ</t>
    </rPh>
    <rPh sb="25" eb="26">
      <t>トウ</t>
    </rPh>
    <rPh sb="29" eb="31">
      <t>イジ</t>
    </rPh>
    <rPh sb="31" eb="33">
      <t>カンリ</t>
    </rPh>
    <rPh sb="33" eb="34">
      <t>ヒ</t>
    </rPh>
    <rPh sb="35" eb="37">
      <t>ゾウカ</t>
    </rPh>
    <rPh sb="38" eb="40">
      <t>モンダイ</t>
    </rPh>
    <rPh sb="48" eb="50">
      <t>テキセイ</t>
    </rPh>
    <rPh sb="51" eb="53">
      <t>リョウキン</t>
    </rPh>
    <rPh sb="53" eb="55">
      <t>セッテイ</t>
    </rPh>
    <rPh sb="56" eb="58">
      <t>ケントウ</t>
    </rPh>
    <rPh sb="60" eb="62">
      <t>イジ</t>
    </rPh>
    <rPh sb="62" eb="64">
      <t>カンリ</t>
    </rPh>
    <rPh sb="64" eb="65">
      <t>ヒ</t>
    </rPh>
    <rPh sb="66" eb="68">
      <t>サクゲン</t>
    </rPh>
    <rPh sb="68" eb="69">
      <t>オヨ</t>
    </rPh>
    <rPh sb="70" eb="72">
      <t>トウシ</t>
    </rPh>
    <rPh sb="75" eb="76">
      <t>カタ</t>
    </rPh>
    <rPh sb="80" eb="82">
      <t>ケントウ</t>
    </rPh>
    <rPh sb="84" eb="86">
      <t>ヒツヨウ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</si>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</sst>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0.03</c:v>
                </c:pt>
                <c:pt idx="1">
                  <c:v>0</c:v>
                </c:pt>
                <c:pt idx="2">
                  <c:v>0</c:v>
                </c:pt>
                <c:pt idx="3" formatCode="#,##0.00;&quot;△&quot;#,##0.00;&quot;-&quot;">
                  <c:v>1.2</c:v>
                </c:pt>
                <c:pt idx="4" formatCode="#,##0.00;&quot;△&quot;#,##0.00;&quot;-&quot;">
                  <c:v>0.56000000000000005</c:v>
                </c:pt>
              </c:numCache>
            </c:numRef>
          </c:val>
        </c:ser>
        <c:dLbls>
          <c:showLegendKey val="0"/>
          <c:showVal val="0"/>
          <c:showCatName val="0"/>
          <c:showSerName val="0"/>
          <c:showPercent val="0"/>
          <c:showBubbleSize val="0"/>
        </c:dLbls>
        <c:gapWidth val="150"/>
        <c:axId val="110120320"/>
        <c:axId val="1101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10120320"/>
        <c:axId val="110147072"/>
      </c:lineChart>
      <c:dateAx>
        <c:axId val="110120320"/>
        <c:scaling>
          <c:orientation val="minMax"/>
        </c:scaling>
        <c:delete val="1"/>
        <c:axPos val="b"/>
        <c:numFmt formatCode="ge" sourceLinked="1"/>
        <c:majorTickMark val="none"/>
        <c:minorTickMark val="none"/>
        <c:tickLblPos val="none"/>
        <c:crossAx val="110147072"/>
        <c:crosses val="autoZero"/>
        <c:auto val="1"/>
        <c:lblOffset val="100"/>
        <c:baseTimeUnit val="years"/>
      </c:dateAx>
      <c:valAx>
        <c:axId val="1101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74.37</c:v>
                </c:pt>
                <c:pt idx="1">
                  <c:v>76.88</c:v>
                </c:pt>
                <c:pt idx="2">
                  <c:v>73.53</c:v>
                </c:pt>
                <c:pt idx="3">
                  <c:v>76.239999999999995</c:v>
                </c:pt>
                <c:pt idx="4">
                  <c:v>71.849999999999994</c:v>
                </c:pt>
              </c:numCache>
            </c:numRef>
          </c:val>
        </c:ser>
        <c:dLbls>
          <c:showLegendKey val="0"/>
          <c:showVal val="0"/>
          <c:showCatName val="0"/>
          <c:showSerName val="0"/>
          <c:showPercent val="0"/>
          <c:showBubbleSize val="0"/>
        </c:dLbls>
        <c:gapWidth val="150"/>
        <c:axId val="113262592"/>
        <c:axId val="1132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13262592"/>
        <c:axId val="113264512"/>
      </c:lineChart>
      <c:dateAx>
        <c:axId val="113262592"/>
        <c:scaling>
          <c:orientation val="minMax"/>
        </c:scaling>
        <c:delete val="1"/>
        <c:axPos val="b"/>
        <c:numFmt formatCode="ge" sourceLinked="1"/>
        <c:majorTickMark val="none"/>
        <c:minorTickMark val="none"/>
        <c:tickLblPos val="none"/>
        <c:crossAx val="113264512"/>
        <c:crosses val="autoZero"/>
        <c:auto val="1"/>
        <c:lblOffset val="100"/>
        <c:baseTimeUnit val="years"/>
      </c:dateAx>
      <c:valAx>
        <c:axId val="1132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87.7</c:v>
                </c:pt>
                <c:pt idx="1">
                  <c:v>84.85</c:v>
                </c:pt>
                <c:pt idx="2">
                  <c:v>86.96</c:v>
                </c:pt>
                <c:pt idx="3">
                  <c:v>71.430000000000007</c:v>
                </c:pt>
                <c:pt idx="4">
                  <c:v>71.430000000000007</c:v>
                </c:pt>
              </c:numCache>
            </c:numRef>
          </c:val>
        </c:ser>
        <c:dLbls>
          <c:showLegendKey val="0"/>
          <c:showVal val="0"/>
          <c:showCatName val="0"/>
          <c:showSerName val="0"/>
          <c:showPercent val="0"/>
          <c:showBubbleSize val="0"/>
        </c:dLbls>
        <c:gapWidth val="150"/>
        <c:axId val="113282432"/>
        <c:axId val="1143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13282432"/>
        <c:axId val="114361856"/>
      </c:lineChart>
      <c:dateAx>
        <c:axId val="113282432"/>
        <c:scaling>
          <c:orientation val="minMax"/>
        </c:scaling>
        <c:delete val="1"/>
        <c:axPos val="b"/>
        <c:numFmt formatCode="ge" sourceLinked="1"/>
        <c:majorTickMark val="none"/>
        <c:minorTickMark val="none"/>
        <c:tickLblPos val="none"/>
        <c:crossAx val="114361856"/>
        <c:crosses val="autoZero"/>
        <c:auto val="1"/>
        <c:lblOffset val="100"/>
        <c:baseTimeUnit val="years"/>
      </c:dateAx>
      <c:valAx>
        <c:axId val="1143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50.76</c:v>
                </c:pt>
                <c:pt idx="1">
                  <c:v>54.46</c:v>
                </c:pt>
                <c:pt idx="2">
                  <c:v>51.86</c:v>
                </c:pt>
                <c:pt idx="3">
                  <c:v>50.58</c:v>
                </c:pt>
                <c:pt idx="4">
                  <c:v>51.82</c:v>
                </c:pt>
              </c:numCache>
            </c:numRef>
          </c:val>
        </c:ser>
        <c:dLbls>
          <c:showLegendKey val="0"/>
          <c:showVal val="0"/>
          <c:showCatName val="0"/>
          <c:showSerName val="0"/>
          <c:showPercent val="0"/>
          <c:showBubbleSize val="0"/>
        </c:dLbls>
        <c:gapWidth val="150"/>
        <c:axId val="111770624"/>
        <c:axId val="1117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11770624"/>
        <c:axId val="111772800"/>
      </c:lineChart>
      <c:dateAx>
        <c:axId val="111770624"/>
        <c:scaling>
          <c:orientation val="minMax"/>
        </c:scaling>
        <c:delete val="1"/>
        <c:axPos val="b"/>
        <c:numFmt formatCode="ge" sourceLinked="1"/>
        <c:majorTickMark val="none"/>
        <c:minorTickMark val="none"/>
        <c:tickLblPos val="none"/>
        <c:crossAx val="111772800"/>
        <c:crosses val="autoZero"/>
        <c:auto val="1"/>
        <c:lblOffset val="100"/>
        <c:baseTimeUnit val="years"/>
      </c:dateAx>
      <c:valAx>
        <c:axId val="1117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815296"/>
        <c:axId val="1118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815296"/>
        <c:axId val="111825664"/>
      </c:lineChart>
      <c:dateAx>
        <c:axId val="111815296"/>
        <c:scaling>
          <c:orientation val="minMax"/>
        </c:scaling>
        <c:delete val="1"/>
        <c:axPos val="b"/>
        <c:numFmt formatCode="ge" sourceLinked="1"/>
        <c:majorTickMark val="none"/>
        <c:minorTickMark val="none"/>
        <c:tickLblPos val="none"/>
        <c:crossAx val="111825664"/>
        <c:crosses val="autoZero"/>
        <c:auto val="1"/>
        <c:lblOffset val="100"/>
        <c:baseTimeUnit val="years"/>
      </c:dateAx>
      <c:valAx>
        <c:axId val="1118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835392"/>
        <c:axId val="1118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835392"/>
        <c:axId val="111845760"/>
      </c:lineChart>
      <c:dateAx>
        <c:axId val="111835392"/>
        <c:scaling>
          <c:orientation val="minMax"/>
        </c:scaling>
        <c:delete val="1"/>
        <c:axPos val="b"/>
        <c:numFmt formatCode="ge" sourceLinked="1"/>
        <c:majorTickMark val="none"/>
        <c:minorTickMark val="none"/>
        <c:tickLblPos val="none"/>
        <c:crossAx val="111845760"/>
        <c:crosses val="autoZero"/>
        <c:auto val="1"/>
        <c:lblOffset val="100"/>
        <c:baseTimeUnit val="years"/>
      </c:dateAx>
      <c:valAx>
        <c:axId val="1118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882240"/>
        <c:axId val="1118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882240"/>
        <c:axId val="111884160"/>
      </c:lineChart>
      <c:dateAx>
        <c:axId val="111882240"/>
        <c:scaling>
          <c:orientation val="minMax"/>
        </c:scaling>
        <c:delete val="1"/>
        <c:axPos val="b"/>
        <c:numFmt formatCode="ge" sourceLinked="1"/>
        <c:majorTickMark val="none"/>
        <c:minorTickMark val="none"/>
        <c:tickLblPos val="none"/>
        <c:crossAx val="111884160"/>
        <c:crosses val="autoZero"/>
        <c:auto val="1"/>
        <c:lblOffset val="100"/>
        <c:baseTimeUnit val="years"/>
      </c:dateAx>
      <c:valAx>
        <c:axId val="1118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923200"/>
        <c:axId val="1119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923200"/>
        <c:axId val="111925120"/>
      </c:lineChart>
      <c:dateAx>
        <c:axId val="111923200"/>
        <c:scaling>
          <c:orientation val="minMax"/>
        </c:scaling>
        <c:delete val="1"/>
        <c:axPos val="b"/>
        <c:numFmt formatCode="ge" sourceLinked="1"/>
        <c:majorTickMark val="none"/>
        <c:minorTickMark val="none"/>
        <c:tickLblPos val="none"/>
        <c:crossAx val="111925120"/>
        <c:crosses val="autoZero"/>
        <c:auto val="1"/>
        <c:lblOffset val="100"/>
        <c:baseTimeUnit val="years"/>
      </c:dateAx>
      <c:valAx>
        <c:axId val="1119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1677.79</c:v>
                </c:pt>
                <c:pt idx="1">
                  <c:v>1575.24</c:v>
                </c:pt>
                <c:pt idx="2">
                  <c:v>1471.07</c:v>
                </c:pt>
                <c:pt idx="3">
                  <c:v>1360.23</c:v>
                </c:pt>
                <c:pt idx="4">
                  <c:v>1272.1199999999999</c:v>
                </c:pt>
              </c:numCache>
            </c:numRef>
          </c:val>
        </c:ser>
        <c:dLbls>
          <c:showLegendKey val="0"/>
          <c:showVal val="0"/>
          <c:showCatName val="0"/>
          <c:showSerName val="0"/>
          <c:showPercent val="0"/>
          <c:showBubbleSize val="0"/>
        </c:dLbls>
        <c:gapWidth val="150"/>
        <c:axId val="111959424"/>
        <c:axId val="1119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11959424"/>
        <c:axId val="111969792"/>
      </c:lineChart>
      <c:dateAx>
        <c:axId val="111959424"/>
        <c:scaling>
          <c:orientation val="minMax"/>
        </c:scaling>
        <c:delete val="1"/>
        <c:axPos val="b"/>
        <c:numFmt formatCode="ge" sourceLinked="1"/>
        <c:majorTickMark val="none"/>
        <c:minorTickMark val="none"/>
        <c:tickLblPos val="none"/>
        <c:crossAx val="111969792"/>
        <c:crosses val="autoZero"/>
        <c:auto val="1"/>
        <c:lblOffset val="100"/>
        <c:baseTimeUnit val="years"/>
      </c:dateAx>
      <c:valAx>
        <c:axId val="1119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39.92</c:v>
                </c:pt>
                <c:pt idx="1">
                  <c:v>41.39</c:v>
                </c:pt>
                <c:pt idx="2">
                  <c:v>44.2</c:v>
                </c:pt>
                <c:pt idx="3">
                  <c:v>44.88</c:v>
                </c:pt>
                <c:pt idx="4">
                  <c:v>46.56</c:v>
                </c:pt>
              </c:numCache>
            </c:numRef>
          </c:val>
        </c:ser>
        <c:dLbls>
          <c:showLegendKey val="0"/>
          <c:showVal val="0"/>
          <c:showCatName val="0"/>
          <c:showSerName val="0"/>
          <c:showPercent val="0"/>
          <c:showBubbleSize val="0"/>
        </c:dLbls>
        <c:gapWidth val="150"/>
        <c:axId val="111983616"/>
        <c:axId val="1119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11983616"/>
        <c:axId val="111993984"/>
      </c:lineChart>
      <c:dateAx>
        <c:axId val="111983616"/>
        <c:scaling>
          <c:orientation val="minMax"/>
        </c:scaling>
        <c:delete val="1"/>
        <c:axPos val="b"/>
        <c:numFmt formatCode="ge" sourceLinked="1"/>
        <c:majorTickMark val="none"/>
        <c:minorTickMark val="none"/>
        <c:tickLblPos val="none"/>
        <c:crossAx val="111993984"/>
        <c:crosses val="autoZero"/>
        <c:auto val="1"/>
        <c:lblOffset val="100"/>
        <c:baseTimeUnit val="years"/>
      </c:dateAx>
      <c:valAx>
        <c:axId val="1119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315.75</c:v>
                </c:pt>
                <c:pt idx="1">
                  <c:v>299.66000000000003</c:v>
                </c:pt>
                <c:pt idx="2">
                  <c:v>296.88</c:v>
                </c:pt>
                <c:pt idx="3">
                  <c:v>344.61</c:v>
                </c:pt>
                <c:pt idx="4">
                  <c:v>348.98</c:v>
                </c:pt>
              </c:numCache>
            </c:numRef>
          </c:val>
        </c:ser>
        <c:dLbls>
          <c:showLegendKey val="0"/>
          <c:showVal val="0"/>
          <c:showCatName val="0"/>
          <c:showSerName val="0"/>
          <c:showPercent val="0"/>
          <c:showBubbleSize val="0"/>
        </c:dLbls>
        <c:gapWidth val="150"/>
        <c:axId val="113219456"/>
        <c:axId val="1132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13219456"/>
        <c:axId val="113225728"/>
      </c:lineChart>
      <c:dateAx>
        <c:axId val="113219456"/>
        <c:scaling>
          <c:orientation val="minMax"/>
        </c:scaling>
        <c:delete val="1"/>
        <c:axPos val="b"/>
        <c:numFmt formatCode="ge" sourceLinked="1"/>
        <c:majorTickMark val="none"/>
        <c:minorTickMark val="none"/>
        <c:tickLblPos val="none"/>
        <c:crossAx val="113225728"/>
        <c:crosses val="autoZero"/>
        <c:auto val="1"/>
        <c:lblOffset val="100"/>
        <c:baseTimeUnit val="years"/>
      </c:dateAx>
      <c:valAx>
        <c:axId val="1132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青森県　風間浦村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122</v>
      </c>
      <c r="AE8" s="50"/>
      <c r="AF8" s="50"/>
      <c r="AG8" s="50"/>
      <c r="AH8" s="50"/>
      <c r="AI8" s="50"/>
      <c r="AJ8" s="50"/>
      <c r="AK8" s="2"/>
      <c r="AL8" s="51">
        <f>データ!$R$6</f>
        <v>2049</v>
      </c>
      <c r="AM8" s="51"/>
      <c r="AN8" s="51"/>
      <c r="AO8" s="51"/>
      <c r="AP8" s="51"/>
      <c r="AQ8" s="51"/>
      <c r="AR8" s="51"/>
      <c r="AS8" s="51"/>
      <c r="AT8" s="46">
        <f>データ!$S$6</f>
        <v>69.55</v>
      </c>
      <c r="AU8" s="46"/>
      <c r="AV8" s="46"/>
      <c r="AW8" s="46"/>
      <c r="AX8" s="46"/>
      <c r="AY8" s="46"/>
      <c r="AZ8" s="46"/>
      <c r="BA8" s="46"/>
      <c r="BB8" s="46">
        <f>データ!$T$6</f>
        <v>29.46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99.95</v>
      </c>
      <c r="Q10" s="46"/>
      <c r="R10" s="46"/>
      <c r="S10" s="46"/>
      <c r="T10" s="46"/>
      <c r="U10" s="46"/>
      <c r="V10" s="46"/>
      <c r="W10" s="51">
        <f>データ!$Q$6</f>
        <v>3024</v>
      </c>
      <c r="X10" s="51"/>
      <c r="Y10" s="51"/>
      <c r="Z10" s="51"/>
      <c r="AA10" s="51"/>
      <c r="AB10" s="51"/>
      <c r="AC10" s="51"/>
      <c r="AD10" s="2"/>
      <c r="AE10" s="2"/>
      <c r="AF10" s="2"/>
      <c r="AG10" s="2"/>
      <c r="AH10" s="2"/>
      <c r="AI10" s="2"/>
      <c r="AJ10" s="2"/>
      <c r="AK10" s="2"/>
      <c r="AL10" s="51">
        <f>データ!$U$6</f>
        <v>2014</v>
      </c>
      <c r="AM10" s="51"/>
      <c r="AN10" s="51"/>
      <c r="AO10" s="51"/>
      <c r="AP10" s="51"/>
      <c r="AQ10" s="51"/>
      <c r="AR10" s="51"/>
      <c r="AS10" s="51"/>
      <c r="AT10" s="46">
        <f>データ!$V$6</f>
        <v>3.1</v>
      </c>
      <c r="AU10" s="46"/>
      <c r="AV10" s="46"/>
      <c r="AW10" s="46"/>
      <c r="AX10" s="46"/>
      <c r="AY10" s="46"/>
      <c r="AZ10" s="46"/>
      <c r="BA10" s="46"/>
      <c r="BB10" s="46">
        <f>データ!$W$6</f>
        <v>649.67999999999995</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24252</v>
      </c>
      <c r="D6" s="34">
        <f t="shared" si="3"/>
        <v>47</v>
      </c>
      <c r="E6" s="34">
        <f t="shared" si="3"/>
        <v>1</v>
      </c>
      <c r="F6" s="34">
        <f t="shared" si="3"/>
        <v>0</v>
      </c>
      <c r="G6" s="34">
        <f t="shared" si="3"/>
        <v>0</v>
      </c>
      <c r="H6" s="34" t="str">
        <f t="shared" si="3"/>
        <v>青森県　風間浦村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99.95</v>
      </c>
      <c r="Q6" s="35">
        <f t="shared" si="3"/>
        <v>3024</v>
      </c>
      <c r="R6" s="35">
        <f t="shared" si="3"/>
        <v>2049</v>
      </c>
      <c r="S6" s="35">
        <f t="shared" si="3"/>
        <v>69.55</v>
      </c>
      <c r="T6" s="35">
        <f t="shared" si="3"/>
        <v>29.46</v>
      </c>
      <c r="U6" s="35">
        <f t="shared" si="3"/>
        <v>2014</v>
      </c>
      <c r="V6" s="35">
        <f t="shared" si="3"/>
        <v>3.1</v>
      </c>
      <c r="W6" s="35">
        <f t="shared" si="3"/>
        <v>649.67999999999995</v>
      </c>
      <c r="X6" s="36">
        <f>IF(X7="",NA(),X7)</f>
        <v>50.76</v>
      </c>
      <c r="Y6" s="36">
        <f t="shared" ref="Y6:AG6" si="4">IF(Y7="",NA(),Y7)</f>
        <v>54.46</v>
      </c>
      <c r="Z6" s="36">
        <f t="shared" si="4"/>
        <v>51.86</v>
      </c>
      <c r="AA6" s="36">
        <f t="shared" si="4"/>
        <v>50.58</v>
      </c>
      <c r="AB6" s="36">
        <f t="shared" si="4"/>
        <v>51.82</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1677.79</v>
      </c>
      <c r="BF6" s="36">
        <f t="shared" ref="BF6:BN6" si="7">IF(BF7="",NA(),BF7)</f>
        <v>1575.24</v>
      </c>
      <c r="BG6" s="36">
        <f t="shared" si="7"/>
        <v>1471.07</v>
      </c>
      <c r="BH6" s="36">
        <f t="shared" si="7"/>
        <v>1360.23</v>
      </c>
      <c r="BI6" s="36">
        <f t="shared" si="7"/>
        <v>1272.1199999999999</v>
      </c>
      <c r="BJ6" s="36">
        <f t="shared" si="7"/>
        <v>1108.26</v>
      </c>
      <c r="BK6" s="36">
        <f t="shared" si="7"/>
        <v>1113.76</v>
      </c>
      <c r="BL6" s="36">
        <f t="shared" si="7"/>
        <v>1125.69</v>
      </c>
      <c r="BM6" s="36">
        <f t="shared" si="7"/>
        <v>1134.67</v>
      </c>
      <c r="BN6" s="36">
        <f t="shared" si="7"/>
        <v>1144.79</v>
      </c>
      <c r="BO6" s="35" t="str">
        <f>IF(BO7="","",IF(BO7="-","【-】","【"&amp;SUBSTITUTE(TEXT(BO7,"#,##0.00"),"-","△")&amp;"】"))</f>
        <v>【1,280.76】</v>
      </c>
      <c r="BP6" s="36">
        <f>IF(BP7="",NA(),BP7)</f>
        <v>39.92</v>
      </c>
      <c r="BQ6" s="36">
        <f t="shared" ref="BQ6:BY6" si="8">IF(BQ7="",NA(),BQ7)</f>
        <v>41.39</v>
      </c>
      <c r="BR6" s="36">
        <f t="shared" si="8"/>
        <v>44.2</v>
      </c>
      <c r="BS6" s="36">
        <f t="shared" si="8"/>
        <v>44.88</v>
      </c>
      <c r="BT6" s="36">
        <f t="shared" si="8"/>
        <v>46.56</v>
      </c>
      <c r="BU6" s="36">
        <f t="shared" si="8"/>
        <v>19.77</v>
      </c>
      <c r="BV6" s="36">
        <f t="shared" si="8"/>
        <v>34.25</v>
      </c>
      <c r="BW6" s="36">
        <f t="shared" si="8"/>
        <v>46.48</v>
      </c>
      <c r="BX6" s="36">
        <f t="shared" si="8"/>
        <v>40.6</v>
      </c>
      <c r="BY6" s="36">
        <f t="shared" si="8"/>
        <v>56.04</v>
      </c>
      <c r="BZ6" s="35" t="str">
        <f>IF(BZ7="","",IF(BZ7="-","【-】","【"&amp;SUBSTITUTE(TEXT(BZ7,"#,##0.00"),"-","△")&amp;"】"))</f>
        <v>【53.06】</v>
      </c>
      <c r="CA6" s="36">
        <f>IF(CA7="",NA(),CA7)</f>
        <v>315.75</v>
      </c>
      <c r="CB6" s="36">
        <f t="shared" ref="CB6:CJ6" si="9">IF(CB7="",NA(),CB7)</f>
        <v>299.66000000000003</v>
      </c>
      <c r="CC6" s="36">
        <f t="shared" si="9"/>
        <v>296.88</v>
      </c>
      <c r="CD6" s="36">
        <f t="shared" si="9"/>
        <v>344.61</v>
      </c>
      <c r="CE6" s="36">
        <f t="shared" si="9"/>
        <v>348.98</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74.37</v>
      </c>
      <c r="CM6" s="36">
        <f t="shared" ref="CM6:CU6" si="10">IF(CM7="",NA(),CM7)</f>
        <v>76.88</v>
      </c>
      <c r="CN6" s="36">
        <f t="shared" si="10"/>
        <v>73.53</v>
      </c>
      <c r="CO6" s="36">
        <f t="shared" si="10"/>
        <v>76.239999999999995</v>
      </c>
      <c r="CP6" s="36">
        <f t="shared" si="10"/>
        <v>71.849999999999994</v>
      </c>
      <c r="CQ6" s="36">
        <f t="shared" si="10"/>
        <v>57.17</v>
      </c>
      <c r="CR6" s="36">
        <f t="shared" si="10"/>
        <v>57.55</v>
      </c>
      <c r="CS6" s="36">
        <f t="shared" si="10"/>
        <v>57.43</v>
      </c>
      <c r="CT6" s="36">
        <f t="shared" si="10"/>
        <v>57.29</v>
      </c>
      <c r="CU6" s="36">
        <f t="shared" si="10"/>
        <v>55.9</v>
      </c>
      <c r="CV6" s="35" t="str">
        <f>IF(CV7="","",IF(CV7="-","【-】","【"&amp;SUBSTITUTE(TEXT(CV7,"#,##0.00"),"-","△")&amp;"】"))</f>
        <v>【56.28】</v>
      </c>
      <c r="CW6" s="36">
        <f>IF(CW7="",NA(),CW7)</f>
        <v>87.7</v>
      </c>
      <c r="CX6" s="36">
        <f t="shared" ref="CX6:DF6" si="11">IF(CX7="",NA(),CX7)</f>
        <v>84.85</v>
      </c>
      <c r="CY6" s="36">
        <f t="shared" si="11"/>
        <v>86.96</v>
      </c>
      <c r="CZ6" s="36">
        <f t="shared" si="11"/>
        <v>71.430000000000007</v>
      </c>
      <c r="DA6" s="36">
        <f t="shared" si="11"/>
        <v>71.430000000000007</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0.03</v>
      </c>
      <c r="EE6" s="35">
        <f t="shared" ref="EE6:EM6" si="14">IF(EE7="",NA(),EE7)</f>
        <v>0</v>
      </c>
      <c r="EF6" s="35">
        <f t="shared" si="14"/>
        <v>0</v>
      </c>
      <c r="EG6" s="36">
        <f t="shared" si="14"/>
        <v>1.2</v>
      </c>
      <c r="EH6" s="36">
        <f t="shared" si="14"/>
        <v>0.56000000000000005</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24252</v>
      </c>
      <c r="D7" s="38">
        <v>47</v>
      </c>
      <c r="E7" s="38">
        <v>1</v>
      </c>
      <c r="F7" s="38">
        <v>0</v>
      </c>
      <c r="G7" s="38">
        <v>0</v>
      </c>
      <c r="H7" s="38" t="s">
        <v>107</v>
      </c>
      <c r="I7" s="38" t="s">
        <v>108</v>
      </c>
      <c r="J7" s="38" t="s">
        <v>109</v>
      </c>
      <c r="K7" s="38" t="s">
        <v>110</v>
      </c>
      <c r="L7" s="38" t="s">
        <v>111</v>
      </c>
      <c r="M7" s="38"/>
      <c r="N7" s="39" t="s">
        <v>112</v>
      </c>
      <c r="O7" s="39" t="s">
        <v>113</v>
      </c>
      <c r="P7" s="39">
        <v>99.95</v>
      </c>
      <c r="Q7" s="39">
        <v>3024</v>
      </c>
      <c r="R7" s="39">
        <v>2049</v>
      </c>
      <c r="S7" s="39">
        <v>69.55</v>
      </c>
      <c r="T7" s="39">
        <v>29.46</v>
      </c>
      <c r="U7" s="39">
        <v>2014</v>
      </c>
      <c r="V7" s="39">
        <v>3.1</v>
      </c>
      <c r="W7" s="39">
        <v>649.67999999999995</v>
      </c>
      <c r="X7" s="39">
        <v>50.76</v>
      </c>
      <c r="Y7" s="39">
        <v>54.46</v>
      </c>
      <c r="Z7" s="39">
        <v>51.86</v>
      </c>
      <c r="AA7" s="39">
        <v>50.58</v>
      </c>
      <c r="AB7" s="39">
        <v>51.82</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1677.79</v>
      </c>
      <c r="BF7" s="39">
        <v>1575.24</v>
      </c>
      <c r="BG7" s="39">
        <v>1471.07</v>
      </c>
      <c r="BH7" s="39">
        <v>1360.23</v>
      </c>
      <c r="BI7" s="39">
        <v>1272.1199999999999</v>
      </c>
      <c r="BJ7" s="39">
        <v>1108.26</v>
      </c>
      <c r="BK7" s="39">
        <v>1113.76</v>
      </c>
      <c r="BL7" s="39">
        <v>1125.69</v>
      </c>
      <c r="BM7" s="39">
        <v>1134.67</v>
      </c>
      <c r="BN7" s="39">
        <v>1144.79</v>
      </c>
      <c r="BO7" s="39">
        <v>1280.76</v>
      </c>
      <c r="BP7" s="39">
        <v>39.92</v>
      </c>
      <c r="BQ7" s="39">
        <v>41.39</v>
      </c>
      <c r="BR7" s="39">
        <v>44.2</v>
      </c>
      <c r="BS7" s="39">
        <v>44.88</v>
      </c>
      <c r="BT7" s="39">
        <v>46.56</v>
      </c>
      <c r="BU7" s="39">
        <v>19.77</v>
      </c>
      <c r="BV7" s="39">
        <v>34.25</v>
      </c>
      <c r="BW7" s="39">
        <v>46.48</v>
      </c>
      <c r="BX7" s="39">
        <v>40.6</v>
      </c>
      <c r="BY7" s="39">
        <v>56.04</v>
      </c>
      <c r="BZ7" s="39">
        <v>53.06</v>
      </c>
      <c r="CA7" s="39">
        <v>315.75</v>
      </c>
      <c r="CB7" s="39">
        <v>299.66000000000003</v>
      </c>
      <c r="CC7" s="39">
        <v>296.88</v>
      </c>
      <c r="CD7" s="39">
        <v>344.61</v>
      </c>
      <c r="CE7" s="39">
        <v>348.98</v>
      </c>
      <c r="CF7" s="39">
        <v>878.73</v>
      </c>
      <c r="CG7" s="39">
        <v>501.18</v>
      </c>
      <c r="CH7" s="39">
        <v>376.61</v>
      </c>
      <c r="CI7" s="39">
        <v>440.03</v>
      </c>
      <c r="CJ7" s="39">
        <v>304.35000000000002</v>
      </c>
      <c r="CK7" s="39">
        <v>314.83</v>
      </c>
      <c r="CL7" s="39">
        <v>74.37</v>
      </c>
      <c r="CM7" s="39">
        <v>76.88</v>
      </c>
      <c r="CN7" s="39">
        <v>73.53</v>
      </c>
      <c r="CO7" s="39">
        <v>76.239999999999995</v>
      </c>
      <c r="CP7" s="39">
        <v>71.849999999999994</v>
      </c>
      <c r="CQ7" s="39">
        <v>57.17</v>
      </c>
      <c r="CR7" s="39">
        <v>57.55</v>
      </c>
      <c r="CS7" s="39">
        <v>57.43</v>
      </c>
      <c r="CT7" s="39">
        <v>57.29</v>
      </c>
      <c r="CU7" s="39">
        <v>55.9</v>
      </c>
      <c r="CV7" s="39">
        <v>56.28</v>
      </c>
      <c r="CW7" s="39">
        <v>87.7</v>
      </c>
      <c r="CX7" s="39">
        <v>84.85</v>
      </c>
      <c r="CY7" s="39">
        <v>86.96</v>
      </c>
      <c r="CZ7" s="39">
        <v>71.430000000000007</v>
      </c>
      <c r="DA7" s="39">
        <v>71.430000000000007</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0.03</v>
      </c>
      <c r="EE7" s="39">
        <v>0</v>
      </c>
      <c r="EF7" s="39">
        <v>0</v>
      </c>
      <c r="EG7" s="39">
        <v>1.2</v>
      </c>
      <c r="EH7" s="39">
        <v>0.56000000000000005</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