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04\Desktop\Fw__公営企業に係る「経営比較分析表」の分析等について（依頼）_20180129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AL10" i="4" s="1"/>
  <c r="T6" i="5"/>
  <c r="S6" i="5"/>
  <c r="AT8" i="4" s="1"/>
  <c r="R6" i="5"/>
  <c r="Q6" i="5"/>
  <c r="P6" i="5"/>
  <c r="O6" i="5"/>
  <c r="N6" i="5"/>
  <c r="B10" i="4" s="1"/>
  <c r="M6" i="5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I85" i="4"/>
  <c r="E85" i="4"/>
  <c r="AT10" i="4"/>
  <c r="W10" i="4"/>
  <c r="P10" i="4"/>
  <c r="I10" i="4"/>
  <c r="BB8" i="4"/>
  <c r="AL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<sst xmlns="http://schemas.openxmlformats.org/spreadsheetml/2006/main" count="237" uniqueCount="125">
  <si>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</si>
  <si>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</si>
  <si>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</si>
  <si>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</si>
  <si>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</si>
  <si>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</si>
  <si>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</si>
  <si>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</si>
  <si>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</si>
  <si>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</si>
  <si>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</si>
  <si>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</si>
  <si>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</si>
  <si>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</si>
  <si>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</si>
  <si>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</si>
  <si>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</si>
  <si>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</si>
  <si>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</si>
  <si>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</si>
  <si>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</si>
  <si>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</si>
  <si>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</si>
  <si>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</si>
  <si>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</si>
  <si>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</si>
  <si>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</si>
  <si>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</si>
  <si>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</si>
  <si>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</si>
  <si>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</si>
  <si>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</si>
  <si>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</si>
  <si>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</si>
  <si>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</si>
  <si>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</si>
  <si>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</si>
  <si>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</si>
  <si>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</si>
  <si>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</si>
  <si>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</si>
  <si>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</si>
  <si>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</si>
  <si>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</si>
  <si>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</si>
  <si>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</si>
  <si>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</si>
  <si>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</si>
  <si>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</si>
  <si>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</si>
  <si>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</si>
  <si>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</si>
  <si>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</si>
  <si>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</si>
  <si>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</si>
  <si>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</si>
  <si>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</si>
  <si>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</si>
  <si>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</si>
  <si>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</si>
  <si>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</si>
  <si>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</si>
  <si>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</si>
  <si>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</si>
  <si>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</si>
  <si>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</si>
  <si>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</si>
  <si>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</si>
  <si>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</si>
  <si>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</si>
  <si>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</si>
  <si>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</si>
  <si>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</si>
  <si>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</si>
  <si>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</si>
  <si>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</si>
  <si>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</si>
  <si>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</si>
  <si>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</si>
  <si>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</si>
  <si>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</si>
  <si>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</si>
  <si>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</si>
  <si>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</si>
  <si>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</si>
  <si>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</si>
  <si>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</si>
  <si>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</si>
  <si>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</si>
  <si>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</si>
  <si>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</si>
  <si>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</si>
  <si>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</si>
  <si>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</si>
  <si>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</si>
  <si>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</si>
  <si>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</si>
  <si>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</si>
  <si>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</si>
  <si>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</si>
  <si>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</si>
  <si>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</si>
  <si>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</si>
  <si>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</si>
  <si>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</si>
  <si>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</si>
  <si>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</si>
  <si>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</si>
  <si>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</si>
  <si>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東北町</t>
  </si>
  <si>
    <t>法非適用</t>
  </si>
  <si>
    <t>水道事業</t>
  </si>
  <si>
    <t>簡易水道事業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</si>
  <si>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</si>
  <si>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</si>
  <si>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</si>
  <si>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</si>
  <si>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</si>
  <si>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</si>
  <si>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</si>
  <si>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</si>
  <si>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大規模な投資により老朽管は更新され少なくなってきているが、引続き残存する老朽管2,876ｍの更新に取組んでいく必要がある。</t>
    <rPh sb="1" eb="4">
      <t>ダイキボ</t>
    </rPh>
    <rPh sb="5" eb="7">
      <t>トウシ</t>
    </rPh>
    <rPh sb="10" eb="12">
      <t>ロウキュウ</t>
    </rPh>
    <rPh sb="12" eb="13">
      <t>カン</t>
    </rPh>
    <rPh sb="14" eb="16">
      <t>コウシン</t>
    </rPh>
    <rPh sb="18" eb="19">
      <t>スク</t>
    </rPh>
    <rPh sb="30" eb="32">
      <t>ヒキツヅ</t>
    </rPh>
    <rPh sb="33" eb="35">
      <t>ザンゾン</t>
    </rPh>
    <rPh sb="37" eb="39">
      <t>ロウキュウ</t>
    </rPh>
    <rPh sb="39" eb="40">
      <t>カン</t>
    </rPh>
    <rPh sb="47" eb="49">
      <t>コウシン</t>
    </rPh>
    <rPh sb="50" eb="52">
      <t>トリク</t>
    </rPh>
    <rPh sb="56" eb="58">
      <t>ヒツヨウ</t>
    </rPh>
    <phoneticPr fontId="4"/>
  </si>
  <si>
    <t>　建設改良費の財源を企業債に依存してきたことにより、企業債残高対給水収益比率が高い。
　平成29年4月上水道事業と統合する時点で、簡易水道事業と上水道事業の大幅な料金収入格差のため、料金体系が検討され料金改定されるが料金は統一されない。
　平成29年4月料金改定後、統一された料金体制を目標とする。</t>
    <rPh sb="1" eb="3">
      <t>ケンセツ</t>
    </rPh>
    <rPh sb="3" eb="5">
      <t>カイリョウ</t>
    </rPh>
    <rPh sb="5" eb="6">
      <t>ヒ</t>
    </rPh>
    <rPh sb="7" eb="9">
      <t>ザイゲン</t>
    </rPh>
    <rPh sb="10" eb="12">
      <t>キギョウ</t>
    </rPh>
    <rPh sb="12" eb="13">
      <t>サイ</t>
    </rPh>
    <rPh sb="14" eb="16">
      <t>イゾン</t>
    </rPh>
    <rPh sb="26" eb="28">
      <t>キギョウ</t>
    </rPh>
    <rPh sb="28" eb="29">
      <t>サイ</t>
    </rPh>
    <rPh sb="29" eb="31">
      <t>ザンダカ</t>
    </rPh>
    <rPh sb="31" eb="32">
      <t>タイ</t>
    </rPh>
    <rPh sb="32" eb="34">
      <t>キュウスイ</t>
    </rPh>
    <rPh sb="34" eb="36">
      <t>シュウエキ</t>
    </rPh>
    <rPh sb="36" eb="38">
      <t>ヒリツ</t>
    </rPh>
    <rPh sb="39" eb="40">
      <t>タカ</t>
    </rPh>
    <rPh sb="44" eb="46">
      <t>ヘイセイ</t>
    </rPh>
    <rPh sb="48" eb="49">
      <t>ネン</t>
    </rPh>
    <rPh sb="50" eb="51">
      <t>ガツ</t>
    </rPh>
    <rPh sb="51" eb="53">
      <t>ジョウスイ</t>
    </rPh>
    <rPh sb="53" eb="54">
      <t>ドウ</t>
    </rPh>
    <rPh sb="54" eb="56">
      <t>ジギョウ</t>
    </rPh>
    <rPh sb="57" eb="59">
      <t>トウゴウ</t>
    </rPh>
    <rPh sb="61" eb="63">
      <t>ジテン</t>
    </rPh>
    <rPh sb="65" eb="67">
      <t>カンイ</t>
    </rPh>
    <rPh sb="67" eb="69">
      <t>スイドウ</t>
    </rPh>
    <rPh sb="69" eb="71">
      <t>ジギョウ</t>
    </rPh>
    <rPh sb="72" eb="74">
      <t>ジョウスイ</t>
    </rPh>
    <rPh sb="74" eb="75">
      <t>ドウ</t>
    </rPh>
    <rPh sb="75" eb="77">
      <t>ジギョウ</t>
    </rPh>
    <rPh sb="78" eb="80">
      <t>オオハバ</t>
    </rPh>
    <rPh sb="81" eb="83">
      <t>リョウキン</t>
    </rPh>
    <rPh sb="83" eb="85">
      <t>シュウニュウ</t>
    </rPh>
    <rPh sb="85" eb="87">
      <t>カクサ</t>
    </rPh>
    <rPh sb="91" eb="93">
      <t>リョウキン</t>
    </rPh>
    <rPh sb="93" eb="95">
      <t>タイケイ</t>
    </rPh>
    <rPh sb="96" eb="98">
      <t>ケントウ</t>
    </rPh>
    <rPh sb="100" eb="102">
      <t>リョウキン</t>
    </rPh>
    <rPh sb="102" eb="104">
      <t>カイテイ</t>
    </rPh>
    <rPh sb="108" eb="110">
      <t>リョウキン</t>
    </rPh>
    <rPh sb="111" eb="113">
      <t>トウイツ</t>
    </rPh>
    <rPh sb="120" eb="122">
      <t>ヘイセイ</t>
    </rPh>
    <rPh sb="124" eb="125">
      <t>ネン</t>
    </rPh>
    <rPh sb="126" eb="127">
      <t>ガツ</t>
    </rPh>
    <rPh sb="127" eb="129">
      <t>リョウキン</t>
    </rPh>
    <rPh sb="129" eb="131">
      <t>カイテイ</t>
    </rPh>
    <rPh sb="131" eb="132">
      <t>ゴ</t>
    </rPh>
    <rPh sb="133" eb="135">
      <t>トウイツ</t>
    </rPh>
    <rPh sb="138" eb="140">
      <t>リョウキン</t>
    </rPh>
    <rPh sb="140" eb="142">
      <t>タイセイ</t>
    </rPh>
    <rPh sb="143" eb="145">
      <t>モクヒョウ</t>
    </rPh>
    <phoneticPr fontId="4"/>
  </si>
  <si>
    <t>非設置</t>
    <rPh sb="0" eb="1">
      <t>ヒ</t>
    </rPh>
    <rPh sb="1" eb="3">
      <t>セッチ</t>
    </rPh>
    <phoneticPr fontId="4"/>
  </si>
  <si>
    <t>　収益的収支比率は75.55％で前年度よりも減少している。単年度の収支が赤字であることを示している。一般会計からの繰入金で費用が賄われている。企業債の償還額が増加しているためである。
　平成29年4月上水道事業と統合する。統合後、企業債償還元金及び利子の1/2は一般会計から繰入されるが、残りの1/2は留保資金を使うため急激な資金の減少が予測される。
　平成24年度から平成26年度までに借入した企業債元金償還が未開始のため、将来において自己負担額の増加が見込まれる。
　平成28年度末の企業債残高は1,904,708千円で、給水収益の12倍であり投資規模が大きいことがわかる。また、統合する上水道会計の約2.3倍の投資規模である。
　給水に係る費用が給水収益で賄える割合、料金回収率は66.14％で統合する上水道事業とは格差がある。また、企業債償還金の増加により給水原価の増が見込まれることから、料金回収率の低下が予測される。
　大幅な投資により老朽管は少なくなっているが、漏水工事及び工事後の排泥作業により有収率は73.77％と昨年より下回っている。
  平成29年4月に上水道事業と統合されることにより、特別会計から企業会計方式へ移行することで、経営状況が明確化される。</t>
    <rPh sb="1" eb="3">
      <t>シュウエキ</t>
    </rPh>
    <rPh sb="3" eb="4">
      <t>テキ</t>
    </rPh>
    <rPh sb="4" eb="6">
      <t>シュウシ</t>
    </rPh>
    <rPh sb="6" eb="8">
      <t>ヒリツ</t>
    </rPh>
    <rPh sb="16" eb="19">
      <t>ゼンネンド</t>
    </rPh>
    <rPh sb="22" eb="24">
      <t>ゲンショウ</t>
    </rPh>
    <rPh sb="29" eb="32">
      <t>タンネンド</t>
    </rPh>
    <rPh sb="33" eb="35">
      <t>シュウシ</t>
    </rPh>
    <rPh sb="36" eb="38">
      <t>アカジ</t>
    </rPh>
    <rPh sb="44" eb="45">
      <t>シメ</t>
    </rPh>
    <rPh sb="50" eb="52">
      <t>イッパン</t>
    </rPh>
    <rPh sb="52" eb="54">
      <t>カイケイ</t>
    </rPh>
    <rPh sb="57" eb="59">
      <t>クリイレ</t>
    </rPh>
    <rPh sb="59" eb="60">
      <t>キン</t>
    </rPh>
    <rPh sb="61" eb="62">
      <t>ヒ</t>
    </rPh>
    <rPh sb="62" eb="63">
      <t>ヨウ</t>
    </rPh>
    <rPh sb="64" eb="65">
      <t>マカナ</t>
    </rPh>
    <rPh sb="71" eb="73">
      <t>キギョウ</t>
    </rPh>
    <rPh sb="73" eb="74">
      <t>サイ</t>
    </rPh>
    <rPh sb="75" eb="77">
      <t>ショウカン</t>
    </rPh>
    <rPh sb="77" eb="78">
      <t>ガク</t>
    </rPh>
    <rPh sb="79" eb="80">
      <t>ゾウ</t>
    </rPh>
    <rPh sb="80" eb="81">
      <t>カ</t>
    </rPh>
    <rPh sb="93" eb="95">
      <t>ヘイセイ</t>
    </rPh>
    <rPh sb="97" eb="98">
      <t>ネン</t>
    </rPh>
    <rPh sb="99" eb="100">
      <t>ガツ</t>
    </rPh>
    <rPh sb="100" eb="102">
      <t>ジョウスイ</t>
    </rPh>
    <rPh sb="102" eb="103">
      <t>ドウ</t>
    </rPh>
    <rPh sb="103" eb="105">
      <t>ジギョウ</t>
    </rPh>
    <rPh sb="106" eb="108">
      <t>トウゴウ</t>
    </rPh>
    <rPh sb="111" eb="114">
      <t>トウゴウゴ</t>
    </rPh>
    <rPh sb="115" eb="117">
      <t>キギョウ</t>
    </rPh>
    <rPh sb="117" eb="118">
      <t>サイ</t>
    </rPh>
    <rPh sb="118" eb="120">
      <t>ショウカン</t>
    </rPh>
    <rPh sb="120" eb="122">
      <t>ガンキン</t>
    </rPh>
    <rPh sb="122" eb="123">
      <t>オヨ</t>
    </rPh>
    <rPh sb="124" eb="125">
      <t>リ</t>
    </rPh>
    <rPh sb="125" eb="126">
      <t>シ</t>
    </rPh>
    <rPh sb="131" eb="133">
      <t>イッパン</t>
    </rPh>
    <rPh sb="133" eb="135">
      <t>カイケイ</t>
    </rPh>
    <rPh sb="137" eb="139">
      <t>クリイレ</t>
    </rPh>
    <rPh sb="144" eb="145">
      <t>ノコ</t>
    </rPh>
    <rPh sb="151" eb="153">
      <t>リュウホ</t>
    </rPh>
    <rPh sb="153" eb="155">
      <t>シキン</t>
    </rPh>
    <rPh sb="156" eb="157">
      <t>ツカ</t>
    </rPh>
    <rPh sb="160" eb="162">
      <t>キュウゲキ</t>
    </rPh>
    <rPh sb="163" eb="165">
      <t>シキン</t>
    </rPh>
    <rPh sb="166" eb="168">
      <t>ゲンショウ</t>
    </rPh>
    <rPh sb="169" eb="171">
      <t>ヨソク</t>
    </rPh>
    <rPh sb="177" eb="179">
      <t>ヘイセイ</t>
    </rPh>
    <rPh sb="181" eb="182">
      <t>ネン</t>
    </rPh>
    <rPh sb="182" eb="183">
      <t>ド</t>
    </rPh>
    <rPh sb="185" eb="187">
      <t>ヘイセイ</t>
    </rPh>
    <rPh sb="189" eb="191">
      <t>ネンド</t>
    </rPh>
    <rPh sb="194" eb="196">
      <t>カリイレ</t>
    </rPh>
    <rPh sb="198" eb="200">
      <t>キギョウ</t>
    </rPh>
    <rPh sb="200" eb="201">
      <t>サイ</t>
    </rPh>
    <rPh sb="201" eb="203">
      <t>ガンキン</t>
    </rPh>
    <rPh sb="203" eb="205">
      <t>ショウカン</t>
    </rPh>
    <rPh sb="206" eb="207">
      <t>ミ</t>
    </rPh>
    <rPh sb="207" eb="209">
      <t>カイシ</t>
    </rPh>
    <rPh sb="213" eb="215">
      <t>ショウライ</t>
    </rPh>
    <rPh sb="219" eb="221">
      <t>ジコ</t>
    </rPh>
    <rPh sb="221" eb="223">
      <t>フタン</t>
    </rPh>
    <rPh sb="223" eb="224">
      <t>ガク</t>
    </rPh>
    <rPh sb="225" eb="226">
      <t>ゾウ</t>
    </rPh>
    <rPh sb="226" eb="227">
      <t>カ</t>
    </rPh>
    <rPh sb="228" eb="230">
      <t>ミコ</t>
    </rPh>
    <rPh sb="236" eb="238">
      <t>ヘイセイ</t>
    </rPh>
    <rPh sb="240" eb="242">
      <t>ネンド</t>
    </rPh>
    <rPh sb="242" eb="243">
      <t>マツ</t>
    </rPh>
    <rPh sb="244" eb="246">
      <t>キギョウ</t>
    </rPh>
    <rPh sb="246" eb="247">
      <t>サイ</t>
    </rPh>
    <rPh sb="247" eb="249">
      <t>ザンダカ</t>
    </rPh>
    <rPh sb="259" eb="260">
      <t>セン</t>
    </rPh>
    <rPh sb="260" eb="261">
      <t>エン</t>
    </rPh>
    <rPh sb="263" eb="265">
      <t>キュウスイ</t>
    </rPh>
    <rPh sb="265" eb="267">
      <t>シュウエキ</t>
    </rPh>
    <rPh sb="270" eb="271">
      <t>バイ</t>
    </rPh>
    <rPh sb="274" eb="276">
      <t>トウシ</t>
    </rPh>
    <rPh sb="276" eb="278">
      <t>キボ</t>
    </rPh>
    <rPh sb="279" eb="280">
      <t>オオ</t>
    </rPh>
    <rPh sb="292" eb="294">
      <t>トウゴウ</t>
    </rPh>
    <rPh sb="296" eb="298">
      <t>ジョウスイ</t>
    </rPh>
    <rPh sb="298" eb="299">
      <t>ドウ</t>
    </rPh>
    <rPh sb="299" eb="300">
      <t>カイ</t>
    </rPh>
    <rPh sb="300" eb="301">
      <t>ケイ</t>
    </rPh>
    <rPh sb="302" eb="303">
      <t>ヤク</t>
    </rPh>
    <rPh sb="306" eb="307">
      <t>バイ</t>
    </rPh>
    <rPh sb="308" eb="310">
      <t>トウシ</t>
    </rPh>
    <rPh sb="310" eb="312">
      <t>キボ</t>
    </rPh>
    <rPh sb="318" eb="320">
      <t>キュウスイ</t>
    </rPh>
    <rPh sb="321" eb="322">
      <t>カカ</t>
    </rPh>
    <rPh sb="323" eb="324">
      <t>ヒ</t>
    </rPh>
    <rPh sb="324" eb="325">
      <t>ヨウ</t>
    </rPh>
    <rPh sb="326" eb="328">
      <t>キュウスイ</t>
    </rPh>
    <rPh sb="328" eb="330">
      <t>シュウエキ</t>
    </rPh>
    <rPh sb="331" eb="332">
      <t>マカナ</t>
    </rPh>
    <rPh sb="334" eb="336">
      <t>ワリアイ</t>
    </rPh>
    <rPh sb="337" eb="339">
      <t>リョウキン</t>
    </rPh>
    <rPh sb="339" eb="341">
      <t>カイシュウ</t>
    </rPh>
    <rPh sb="341" eb="342">
      <t>リツ</t>
    </rPh>
    <rPh sb="350" eb="352">
      <t>トウゴウ</t>
    </rPh>
    <rPh sb="354" eb="356">
      <t>ジョウスイ</t>
    </rPh>
    <rPh sb="356" eb="357">
      <t>ドウ</t>
    </rPh>
    <rPh sb="357" eb="359">
      <t>ジギョウ</t>
    </rPh>
    <rPh sb="361" eb="363">
      <t>カクサ</t>
    </rPh>
    <rPh sb="370" eb="372">
      <t>キギョウ</t>
    </rPh>
    <rPh sb="372" eb="373">
      <t>サイ</t>
    </rPh>
    <rPh sb="373" eb="376">
      <t>ショウカンキン</t>
    </rPh>
    <rPh sb="377" eb="378">
      <t>ゾウ</t>
    </rPh>
    <rPh sb="378" eb="379">
      <t>カ</t>
    </rPh>
    <rPh sb="382" eb="384">
      <t>キュウスイ</t>
    </rPh>
    <rPh sb="384" eb="385">
      <t>ゲン</t>
    </rPh>
    <rPh sb="385" eb="386">
      <t>カ</t>
    </rPh>
    <rPh sb="387" eb="388">
      <t>ゾウ</t>
    </rPh>
    <rPh sb="389" eb="391">
      <t>ミコ</t>
    </rPh>
    <rPh sb="399" eb="401">
      <t>リョウキン</t>
    </rPh>
    <rPh sb="401" eb="403">
      <t>カイシュウ</t>
    </rPh>
    <rPh sb="403" eb="404">
      <t>リツ</t>
    </rPh>
    <rPh sb="405" eb="407">
      <t>テイカ</t>
    </rPh>
    <rPh sb="408" eb="410">
      <t>ヨソク</t>
    </rPh>
    <rPh sb="416" eb="418">
      <t>オオハバ</t>
    </rPh>
    <rPh sb="419" eb="421">
      <t>トウシ</t>
    </rPh>
    <rPh sb="424" eb="426">
      <t>ロウキュウ</t>
    </rPh>
    <rPh sb="426" eb="427">
      <t>カン</t>
    </rPh>
    <rPh sb="428" eb="429">
      <t>スク</t>
    </rPh>
    <rPh sb="438" eb="440">
      <t>ロウスイ</t>
    </rPh>
    <rPh sb="440" eb="442">
      <t>コウジ</t>
    </rPh>
    <rPh sb="442" eb="443">
      <t>オヨ</t>
    </rPh>
    <rPh sb="444" eb="446">
      <t>コウジ</t>
    </rPh>
    <rPh sb="446" eb="447">
      <t>ゴ</t>
    </rPh>
    <rPh sb="448" eb="449">
      <t>ハイ</t>
    </rPh>
    <rPh sb="449" eb="450">
      <t>ドロ</t>
    </rPh>
    <rPh sb="450" eb="452">
      <t>サギョウ</t>
    </rPh>
    <rPh sb="455" eb="456">
      <t>ユウ</t>
    </rPh>
    <rPh sb="456" eb="457">
      <t>シュウ</t>
    </rPh>
    <rPh sb="457" eb="458">
      <t>リツ</t>
    </rPh>
    <rPh sb="466" eb="468">
      <t>サクネン</t>
    </rPh>
    <rPh sb="470" eb="472">
      <t>シタマワ</t>
    </rPh>
    <rPh sb="480" eb="482">
      <t>ヘイセイ</t>
    </rPh>
    <rPh sb="484" eb="485">
      <t>ネン</t>
    </rPh>
    <rPh sb="486" eb="487">
      <t>ガツ</t>
    </rPh>
    <rPh sb="488" eb="490">
      <t>ジョウスイ</t>
    </rPh>
    <rPh sb="490" eb="491">
      <t>ドウ</t>
    </rPh>
    <rPh sb="491" eb="493">
      <t>ジギョウ</t>
    </rPh>
    <rPh sb="494" eb="496">
      <t>トウゴウ</t>
    </rPh>
    <rPh sb="505" eb="507">
      <t>トクベツ</t>
    </rPh>
    <rPh sb="507" eb="508">
      <t>カイ</t>
    </rPh>
    <rPh sb="508" eb="509">
      <t>ケイ</t>
    </rPh>
    <rPh sb="511" eb="513">
      <t>キギョウ</t>
    </rPh>
    <rPh sb="513" eb="515">
      <t>カイケイ</t>
    </rPh>
    <rPh sb="515" eb="517">
      <t>ホウシキ</t>
    </rPh>
    <rPh sb="518" eb="520">
      <t>イコウ</t>
    </rPh>
    <rPh sb="526" eb="528">
      <t>ケイエイ</t>
    </rPh>
    <rPh sb="528" eb="530">
      <t>ジョウキョウ</t>
    </rPh>
    <rPh sb="531" eb="533">
      <t>メイカク</t>
    </rPh>
    <rPh sb="533" eb="53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</si>
</sst>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3.87</c:v>
                </c:pt>
                <c:pt idx="1">
                  <c:v>1.1200000000000001</c:v>
                </c:pt>
                <c:pt idx="2">
                  <c:v>0.46</c:v>
                </c:pt>
                <c:pt idx="3" formatCode="#,##0.00;&quot;△&quot;#,##0.00">
                  <c:v>0</c:v>
                </c:pt>
                <c:pt idx="4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949296"/>
        <c:axId val="27995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0.89</c:v>
                </c:pt>
                <c:pt idx="2">
                  <c:v>0.98</c:v>
                </c:pt>
                <c:pt idx="3">
                  <c:v>0.76</c:v>
                </c:pt>
                <c:pt idx="4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949296"/>
        <c:axId val="279957872"/>
      </c:lineChart>
      <c:dateAx>
        <c:axId val="27994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9957872"/>
        <c:crosses val="autoZero"/>
        <c:auto val="1"/>
        <c:lblOffset val="100"/>
        <c:baseTimeUnit val="years"/>
      </c:dateAx>
      <c:valAx>
        <c:axId val="27995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994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71.06</c:v>
                </c:pt>
                <c:pt idx="1">
                  <c:v>73.38</c:v>
                </c:pt>
                <c:pt idx="2">
                  <c:v>71.09</c:v>
                </c:pt>
                <c:pt idx="3">
                  <c:v>71.06</c:v>
                </c:pt>
                <c:pt idx="4">
                  <c:v>73.28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503032"/>
        <c:axId val="280503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60.66</c:v>
                </c:pt>
                <c:pt idx="1">
                  <c:v>60.17</c:v>
                </c:pt>
                <c:pt idx="2">
                  <c:v>58.96</c:v>
                </c:pt>
                <c:pt idx="3">
                  <c:v>58.1</c:v>
                </c:pt>
                <c:pt idx="4">
                  <c:v>56.19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503032"/>
        <c:axId val="280503424"/>
      </c:lineChart>
      <c:dateAx>
        <c:axId val="280503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503424"/>
        <c:crosses val="autoZero"/>
        <c:auto val="1"/>
        <c:lblOffset val="100"/>
        <c:baseTimeUnit val="years"/>
      </c:dateAx>
      <c:valAx>
        <c:axId val="280503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503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79.14</c:v>
                </c:pt>
                <c:pt idx="1">
                  <c:v>75.989999999999995</c:v>
                </c:pt>
                <c:pt idx="2">
                  <c:v>76.69</c:v>
                </c:pt>
                <c:pt idx="3">
                  <c:v>75.39</c:v>
                </c:pt>
                <c:pt idx="4">
                  <c:v>73.77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504600"/>
        <c:axId val="28050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77.319999999999993</c:v>
                </c:pt>
                <c:pt idx="1">
                  <c:v>76.680000000000007</c:v>
                </c:pt>
                <c:pt idx="2">
                  <c:v>76.58</c:v>
                </c:pt>
                <c:pt idx="3">
                  <c:v>76.69</c:v>
                </c:pt>
                <c:pt idx="4">
                  <c:v>77.180000000000007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504600"/>
        <c:axId val="280504992"/>
      </c:lineChart>
      <c:dateAx>
        <c:axId val="280504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504992"/>
        <c:crosses val="autoZero"/>
        <c:auto val="1"/>
        <c:lblOffset val="100"/>
        <c:baseTimeUnit val="years"/>
      </c:dateAx>
      <c:valAx>
        <c:axId val="28050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504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87.18</c:v>
                </c:pt>
                <c:pt idx="1">
                  <c:v>84.61</c:v>
                </c:pt>
                <c:pt idx="2">
                  <c:v>87</c:v>
                </c:pt>
                <c:pt idx="3">
                  <c:v>83.73</c:v>
                </c:pt>
                <c:pt idx="4">
                  <c:v>75.55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020040"/>
        <c:axId val="28003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73.63</c:v>
                </c:pt>
                <c:pt idx="1">
                  <c:v>75.709999999999994</c:v>
                </c:pt>
                <c:pt idx="2">
                  <c:v>75.09</c:v>
                </c:pt>
                <c:pt idx="3">
                  <c:v>75.34</c:v>
                </c:pt>
                <c:pt idx="4">
                  <c:v>76.650000000000006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020040"/>
        <c:axId val="280036808"/>
      </c:lineChart>
      <c:dateAx>
        <c:axId val="280020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036808"/>
        <c:crosses val="autoZero"/>
        <c:auto val="1"/>
        <c:lblOffset val="100"/>
        <c:baseTimeUnit val="years"/>
      </c:dateAx>
      <c:valAx>
        <c:axId val="28003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020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079864"/>
        <c:axId val="280080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079864"/>
        <c:axId val="280080248"/>
      </c:lineChart>
      <c:dateAx>
        <c:axId val="280079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080248"/>
        <c:crosses val="autoZero"/>
        <c:auto val="1"/>
        <c:lblOffset val="100"/>
        <c:baseTimeUnit val="years"/>
      </c:dateAx>
      <c:valAx>
        <c:axId val="280080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079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131552"/>
        <c:axId val="28013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131552"/>
        <c:axId val="280131936"/>
      </c:lineChart>
      <c:dateAx>
        <c:axId val="280131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131936"/>
        <c:crosses val="autoZero"/>
        <c:auto val="1"/>
        <c:lblOffset val="100"/>
        <c:baseTimeUnit val="years"/>
      </c:dateAx>
      <c:valAx>
        <c:axId val="28013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131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133712"/>
        <c:axId val="280134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133712"/>
        <c:axId val="280134104"/>
      </c:lineChart>
      <c:dateAx>
        <c:axId val="28013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134104"/>
        <c:crosses val="autoZero"/>
        <c:auto val="1"/>
        <c:lblOffset val="100"/>
        <c:baseTimeUnit val="years"/>
      </c:dateAx>
      <c:valAx>
        <c:axId val="280134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13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135280"/>
        <c:axId val="280135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135280"/>
        <c:axId val="280135672"/>
      </c:lineChart>
      <c:dateAx>
        <c:axId val="28013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135672"/>
        <c:crosses val="autoZero"/>
        <c:auto val="1"/>
        <c:lblOffset val="100"/>
        <c:baseTimeUnit val="years"/>
      </c:dateAx>
      <c:valAx>
        <c:axId val="280135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13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1242.4000000000001</c:v>
                </c:pt>
                <c:pt idx="1">
                  <c:v>1269.8</c:v>
                </c:pt>
                <c:pt idx="2">
                  <c:v>1295.9100000000001</c:v>
                </c:pt>
                <c:pt idx="3">
                  <c:v>1255.54</c:v>
                </c:pt>
                <c:pt idx="4">
                  <c:v>1207.5999999999999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136848"/>
        <c:axId val="280137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1158.82</c:v>
                </c:pt>
                <c:pt idx="1">
                  <c:v>1167.7</c:v>
                </c:pt>
                <c:pt idx="2">
                  <c:v>1228.58</c:v>
                </c:pt>
                <c:pt idx="3">
                  <c:v>1280.18</c:v>
                </c:pt>
                <c:pt idx="4">
                  <c:v>1346.23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136848"/>
        <c:axId val="280137240"/>
      </c:lineChart>
      <c:dateAx>
        <c:axId val="28013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137240"/>
        <c:crosses val="autoZero"/>
        <c:auto val="1"/>
        <c:lblOffset val="100"/>
        <c:baseTimeUnit val="years"/>
      </c:dateAx>
      <c:valAx>
        <c:axId val="280137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13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68.84</c:v>
                </c:pt>
                <c:pt idx="1">
                  <c:v>73.319999999999993</c:v>
                </c:pt>
                <c:pt idx="2">
                  <c:v>76.36</c:v>
                </c:pt>
                <c:pt idx="3">
                  <c:v>71.88</c:v>
                </c:pt>
                <c:pt idx="4">
                  <c:v>66.14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138416"/>
        <c:axId val="28013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55.6</c:v>
                </c:pt>
                <c:pt idx="1">
                  <c:v>54.43</c:v>
                </c:pt>
                <c:pt idx="2">
                  <c:v>53.81</c:v>
                </c:pt>
                <c:pt idx="3">
                  <c:v>53.62</c:v>
                </c:pt>
                <c:pt idx="4">
                  <c:v>53.41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138416"/>
        <c:axId val="280138808"/>
      </c:lineChart>
      <c:dateAx>
        <c:axId val="28013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138808"/>
        <c:crosses val="autoZero"/>
        <c:auto val="1"/>
        <c:lblOffset val="100"/>
        <c:baseTimeUnit val="years"/>
      </c:dateAx>
      <c:valAx>
        <c:axId val="28013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13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214.92</c:v>
                </c:pt>
                <c:pt idx="1">
                  <c:v>204.74</c:v>
                </c:pt>
                <c:pt idx="2">
                  <c:v>201.69</c:v>
                </c:pt>
                <c:pt idx="3">
                  <c:v>217.95</c:v>
                </c:pt>
                <c:pt idx="4">
                  <c:v>236.14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139984"/>
        <c:axId val="280140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275.86</c:v>
                </c:pt>
                <c:pt idx="1">
                  <c:v>279.8</c:v>
                </c:pt>
                <c:pt idx="2">
                  <c:v>284.64999999999998</c:v>
                </c:pt>
                <c:pt idx="3">
                  <c:v>287.7</c:v>
                </c:pt>
                <c:pt idx="4">
                  <c:v>277.39999999999998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139984"/>
        <c:axId val="280140376"/>
      </c:lineChart>
      <c:dateAx>
        <c:axId val="28013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0140376"/>
        <c:crosses val="autoZero"/>
        <c:auto val="1"/>
        <c:lblOffset val="100"/>
        <c:baseTimeUnit val="years"/>
      </c:dateAx>
      <c:valAx>
        <c:axId val="280140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013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Y1" zoomScaleNormal="100" workbookViewId="0">
      <selection activeCell="B2" sqref="B2:BZ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6" t="str">
        <f>データ!H6</f>
        <v>青森県　東北町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D2</v>
      </c>
      <c r="X8" s="73"/>
      <c r="Y8" s="73"/>
      <c r="Z8" s="73"/>
      <c r="AA8" s="73"/>
      <c r="AB8" s="73"/>
      <c r="AC8" s="73"/>
      <c r="AD8" s="74" t="s">
        <v>123</v>
      </c>
      <c r="AE8" s="74"/>
      <c r="AF8" s="74"/>
      <c r="AG8" s="74"/>
      <c r="AH8" s="74"/>
      <c r="AI8" s="74"/>
      <c r="AJ8" s="74"/>
      <c r="AK8" s="2"/>
      <c r="AL8" s="67">
        <f>データ!$R$6</f>
        <v>18249</v>
      </c>
      <c r="AM8" s="67"/>
      <c r="AN8" s="67"/>
      <c r="AO8" s="67"/>
      <c r="AP8" s="67"/>
      <c r="AQ8" s="67"/>
      <c r="AR8" s="67"/>
      <c r="AS8" s="67"/>
      <c r="AT8" s="66">
        <f>データ!$S$6</f>
        <v>326.5</v>
      </c>
      <c r="AU8" s="66"/>
      <c r="AV8" s="66"/>
      <c r="AW8" s="66"/>
      <c r="AX8" s="66"/>
      <c r="AY8" s="66"/>
      <c r="AZ8" s="66"/>
      <c r="BA8" s="66"/>
      <c r="BB8" s="66">
        <f>データ!$T$6</f>
        <v>55.89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48.98</v>
      </c>
      <c r="Q10" s="66"/>
      <c r="R10" s="66"/>
      <c r="S10" s="66"/>
      <c r="T10" s="66"/>
      <c r="U10" s="66"/>
      <c r="V10" s="66"/>
      <c r="W10" s="67">
        <f>データ!$Q$6</f>
        <v>2808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8895</v>
      </c>
      <c r="AM10" s="67"/>
      <c r="AN10" s="67"/>
      <c r="AO10" s="67"/>
      <c r="AP10" s="67"/>
      <c r="AQ10" s="67"/>
      <c r="AR10" s="67"/>
      <c r="AS10" s="67"/>
      <c r="AT10" s="66">
        <f>データ!$V$6</f>
        <v>95.23</v>
      </c>
      <c r="AU10" s="66"/>
      <c r="AV10" s="66"/>
      <c r="AW10" s="66"/>
      <c r="AX10" s="66"/>
      <c r="AY10" s="66"/>
      <c r="AZ10" s="66"/>
      <c r="BA10" s="66"/>
      <c r="BB10" s="66">
        <f>データ!$W$6</f>
        <v>93.41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124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121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122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54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55</v>
      </c>
      <c r="N85" s="27" t="s">
        <v>55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56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57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58</v>
      </c>
      <c r="B3" s="30" t="s">
        <v>59</v>
      </c>
      <c r="C3" s="30" t="s">
        <v>60</v>
      </c>
      <c r="D3" s="30" t="s">
        <v>61</v>
      </c>
      <c r="E3" s="30" t="s">
        <v>62</v>
      </c>
      <c r="F3" s="30" t="s">
        <v>63</v>
      </c>
      <c r="G3" s="30" t="s">
        <v>64</v>
      </c>
      <c r="H3" s="78" t="s">
        <v>65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66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67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 x14ac:dyDescent="0.15">
      <c r="A4" s="29" t="s">
        <v>68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69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70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71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72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73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74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75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76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77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78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79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 x14ac:dyDescent="0.15">
      <c r="A5" s="29" t="s">
        <v>80</v>
      </c>
      <c r="B5" s="32"/>
      <c r="C5" s="32"/>
      <c r="D5" s="32"/>
      <c r="E5" s="32"/>
      <c r="F5" s="32"/>
      <c r="G5" s="32"/>
      <c r="H5" s="33" t="s">
        <v>81</v>
      </c>
      <c r="I5" s="33" t="s">
        <v>82</v>
      </c>
      <c r="J5" s="33" t="s">
        <v>83</v>
      </c>
      <c r="K5" s="33" t="s">
        <v>84</v>
      </c>
      <c r="L5" s="33" t="s">
        <v>85</v>
      </c>
      <c r="M5" s="33" t="s">
        <v>86</v>
      </c>
      <c r="N5" s="33" t="s">
        <v>87</v>
      </c>
      <c r="O5" s="33" t="s">
        <v>88</v>
      </c>
      <c r="P5" s="33" t="s">
        <v>89</v>
      </c>
      <c r="Q5" s="33" t="s">
        <v>90</v>
      </c>
      <c r="R5" s="33" t="s">
        <v>91</v>
      </c>
      <c r="S5" s="33" t="s">
        <v>92</v>
      </c>
      <c r="T5" s="33" t="s">
        <v>93</v>
      </c>
      <c r="U5" s="33" t="s">
        <v>94</v>
      </c>
      <c r="V5" s="33" t="s">
        <v>95</v>
      </c>
      <c r="W5" s="33" t="s">
        <v>96</v>
      </c>
      <c r="X5" s="33" t="s">
        <v>97</v>
      </c>
      <c r="Y5" s="33" t="s">
        <v>98</v>
      </c>
      <c r="Z5" s="33" t="s">
        <v>99</v>
      </c>
      <c r="AA5" s="33" t="s">
        <v>100</v>
      </c>
      <c r="AB5" s="33" t="s">
        <v>101</v>
      </c>
      <c r="AC5" s="33" t="s">
        <v>102</v>
      </c>
      <c r="AD5" s="33" t="s">
        <v>103</v>
      </c>
      <c r="AE5" s="33" t="s">
        <v>104</v>
      </c>
      <c r="AF5" s="33" t="s">
        <v>105</v>
      </c>
      <c r="AG5" s="33" t="s">
        <v>106</v>
      </c>
      <c r="AH5" s="33" t="s">
        <v>41</v>
      </c>
      <c r="AI5" s="33" t="s">
        <v>97</v>
      </c>
      <c r="AJ5" s="33" t="s">
        <v>98</v>
      </c>
      <c r="AK5" s="33" t="s">
        <v>99</v>
      </c>
      <c r="AL5" s="33" t="s">
        <v>100</v>
      </c>
      <c r="AM5" s="33" t="s">
        <v>101</v>
      </c>
      <c r="AN5" s="33" t="s">
        <v>102</v>
      </c>
      <c r="AO5" s="33" t="s">
        <v>103</v>
      </c>
      <c r="AP5" s="33" t="s">
        <v>104</v>
      </c>
      <c r="AQ5" s="33" t="s">
        <v>105</v>
      </c>
      <c r="AR5" s="33" t="s">
        <v>106</v>
      </c>
      <c r="AS5" s="33" t="s">
        <v>107</v>
      </c>
      <c r="AT5" s="33" t="s">
        <v>97</v>
      </c>
      <c r="AU5" s="33" t="s">
        <v>98</v>
      </c>
      <c r="AV5" s="33" t="s">
        <v>99</v>
      </c>
      <c r="AW5" s="33" t="s">
        <v>100</v>
      </c>
      <c r="AX5" s="33" t="s">
        <v>101</v>
      </c>
      <c r="AY5" s="33" t="s">
        <v>102</v>
      </c>
      <c r="AZ5" s="33" t="s">
        <v>103</v>
      </c>
      <c r="BA5" s="33" t="s">
        <v>104</v>
      </c>
      <c r="BB5" s="33" t="s">
        <v>105</v>
      </c>
      <c r="BC5" s="33" t="s">
        <v>106</v>
      </c>
      <c r="BD5" s="33" t="s">
        <v>107</v>
      </c>
      <c r="BE5" s="33" t="s">
        <v>97</v>
      </c>
      <c r="BF5" s="33" t="s">
        <v>98</v>
      </c>
      <c r="BG5" s="33" t="s">
        <v>99</v>
      </c>
      <c r="BH5" s="33" t="s">
        <v>100</v>
      </c>
      <c r="BI5" s="33" t="s">
        <v>101</v>
      </c>
      <c r="BJ5" s="33" t="s">
        <v>102</v>
      </c>
      <c r="BK5" s="33" t="s">
        <v>103</v>
      </c>
      <c r="BL5" s="33" t="s">
        <v>104</v>
      </c>
      <c r="BM5" s="33" t="s">
        <v>105</v>
      </c>
      <c r="BN5" s="33" t="s">
        <v>106</v>
      </c>
      <c r="BO5" s="33" t="s">
        <v>107</v>
      </c>
      <c r="BP5" s="33" t="s">
        <v>97</v>
      </c>
      <c r="BQ5" s="33" t="s">
        <v>98</v>
      </c>
      <c r="BR5" s="33" t="s">
        <v>99</v>
      </c>
      <c r="BS5" s="33" t="s">
        <v>100</v>
      </c>
      <c r="BT5" s="33" t="s">
        <v>101</v>
      </c>
      <c r="BU5" s="33" t="s">
        <v>102</v>
      </c>
      <c r="BV5" s="33" t="s">
        <v>103</v>
      </c>
      <c r="BW5" s="33" t="s">
        <v>104</v>
      </c>
      <c r="BX5" s="33" t="s">
        <v>105</v>
      </c>
      <c r="BY5" s="33" t="s">
        <v>106</v>
      </c>
      <c r="BZ5" s="33" t="s">
        <v>107</v>
      </c>
      <c r="CA5" s="33" t="s">
        <v>97</v>
      </c>
      <c r="CB5" s="33" t="s">
        <v>98</v>
      </c>
      <c r="CC5" s="33" t="s">
        <v>99</v>
      </c>
      <c r="CD5" s="33" t="s">
        <v>100</v>
      </c>
      <c r="CE5" s="33" t="s">
        <v>101</v>
      </c>
      <c r="CF5" s="33" t="s">
        <v>102</v>
      </c>
      <c r="CG5" s="33" t="s">
        <v>103</v>
      </c>
      <c r="CH5" s="33" t="s">
        <v>104</v>
      </c>
      <c r="CI5" s="33" t="s">
        <v>105</v>
      </c>
      <c r="CJ5" s="33" t="s">
        <v>106</v>
      </c>
      <c r="CK5" s="33" t="s">
        <v>107</v>
      </c>
      <c r="CL5" s="33" t="s">
        <v>97</v>
      </c>
      <c r="CM5" s="33" t="s">
        <v>98</v>
      </c>
      <c r="CN5" s="33" t="s">
        <v>99</v>
      </c>
      <c r="CO5" s="33" t="s">
        <v>100</v>
      </c>
      <c r="CP5" s="33" t="s">
        <v>101</v>
      </c>
      <c r="CQ5" s="33" t="s">
        <v>102</v>
      </c>
      <c r="CR5" s="33" t="s">
        <v>103</v>
      </c>
      <c r="CS5" s="33" t="s">
        <v>104</v>
      </c>
      <c r="CT5" s="33" t="s">
        <v>105</v>
      </c>
      <c r="CU5" s="33" t="s">
        <v>106</v>
      </c>
      <c r="CV5" s="33" t="s">
        <v>107</v>
      </c>
      <c r="CW5" s="33" t="s">
        <v>97</v>
      </c>
      <c r="CX5" s="33" t="s">
        <v>98</v>
      </c>
      <c r="CY5" s="33" t="s">
        <v>99</v>
      </c>
      <c r="CZ5" s="33" t="s">
        <v>100</v>
      </c>
      <c r="DA5" s="33" t="s">
        <v>101</v>
      </c>
      <c r="DB5" s="33" t="s">
        <v>102</v>
      </c>
      <c r="DC5" s="33" t="s">
        <v>103</v>
      </c>
      <c r="DD5" s="33" t="s">
        <v>104</v>
      </c>
      <c r="DE5" s="33" t="s">
        <v>105</v>
      </c>
      <c r="DF5" s="33" t="s">
        <v>106</v>
      </c>
      <c r="DG5" s="33" t="s">
        <v>107</v>
      </c>
      <c r="DH5" s="33" t="s">
        <v>97</v>
      </c>
      <c r="DI5" s="33" t="s">
        <v>98</v>
      </c>
      <c r="DJ5" s="33" t="s">
        <v>99</v>
      </c>
      <c r="DK5" s="33" t="s">
        <v>100</v>
      </c>
      <c r="DL5" s="33" t="s">
        <v>101</v>
      </c>
      <c r="DM5" s="33" t="s">
        <v>102</v>
      </c>
      <c r="DN5" s="33" t="s">
        <v>103</v>
      </c>
      <c r="DO5" s="33" t="s">
        <v>104</v>
      </c>
      <c r="DP5" s="33" t="s">
        <v>105</v>
      </c>
      <c r="DQ5" s="33" t="s">
        <v>106</v>
      </c>
      <c r="DR5" s="33" t="s">
        <v>107</v>
      </c>
      <c r="DS5" s="33" t="s">
        <v>97</v>
      </c>
      <c r="DT5" s="33" t="s">
        <v>98</v>
      </c>
      <c r="DU5" s="33" t="s">
        <v>99</v>
      </c>
      <c r="DV5" s="33" t="s">
        <v>100</v>
      </c>
      <c r="DW5" s="33" t="s">
        <v>101</v>
      </c>
      <c r="DX5" s="33" t="s">
        <v>102</v>
      </c>
      <c r="DY5" s="33" t="s">
        <v>103</v>
      </c>
      <c r="DZ5" s="33" t="s">
        <v>104</v>
      </c>
      <c r="EA5" s="33" t="s">
        <v>105</v>
      </c>
      <c r="EB5" s="33" t="s">
        <v>106</v>
      </c>
      <c r="EC5" s="33" t="s">
        <v>107</v>
      </c>
      <c r="ED5" s="33" t="s">
        <v>97</v>
      </c>
      <c r="EE5" s="33" t="s">
        <v>98</v>
      </c>
      <c r="EF5" s="33" t="s">
        <v>99</v>
      </c>
      <c r="EG5" s="33" t="s">
        <v>100</v>
      </c>
      <c r="EH5" s="33" t="s">
        <v>101</v>
      </c>
      <c r="EI5" s="33" t="s">
        <v>102</v>
      </c>
      <c r="EJ5" s="33" t="s">
        <v>103</v>
      </c>
      <c r="EK5" s="33" t="s">
        <v>104</v>
      </c>
      <c r="EL5" s="33" t="s">
        <v>105</v>
      </c>
      <c r="EM5" s="33" t="s">
        <v>106</v>
      </c>
      <c r="EN5" s="33" t="s">
        <v>107</v>
      </c>
    </row>
    <row r="6" spans="1:144" s="37" customFormat="1" x14ac:dyDescent="0.15">
      <c r="A6" s="29" t="s">
        <v>108</v>
      </c>
      <c r="B6" s="34">
        <f>B7</f>
        <v>2016</v>
      </c>
      <c r="C6" s="34">
        <f t="shared" ref="C6:W6" si="3">C7</f>
        <v>24082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青森県　東北町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D2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48.98</v>
      </c>
      <c r="Q6" s="35">
        <f t="shared" si="3"/>
        <v>2808</v>
      </c>
      <c r="R6" s="35">
        <f t="shared" si="3"/>
        <v>18249</v>
      </c>
      <c r="S6" s="35">
        <f t="shared" si="3"/>
        <v>326.5</v>
      </c>
      <c r="T6" s="35">
        <f t="shared" si="3"/>
        <v>55.89</v>
      </c>
      <c r="U6" s="35">
        <f t="shared" si="3"/>
        <v>8895</v>
      </c>
      <c r="V6" s="35">
        <f t="shared" si="3"/>
        <v>95.23</v>
      </c>
      <c r="W6" s="35">
        <f t="shared" si="3"/>
        <v>93.41</v>
      </c>
      <c r="X6" s="36">
        <f>IF(X7="",NA(),X7)</f>
        <v>87.18</v>
      </c>
      <c r="Y6" s="36">
        <f t="shared" ref="Y6:AG6" si="4">IF(Y7="",NA(),Y7)</f>
        <v>84.61</v>
      </c>
      <c r="Z6" s="36">
        <f t="shared" si="4"/>
        <v>87</v>
      </c>
      <c r="AA6" s="36">
        <f t="shared" si="4"/>
        <v>83.73</v>
      </c>
      <c r="AB6" s="36">
        <f t="shared" si="4"/>
        <v>75.55</v>
      </c>
      <c r="AC6" s="36">
        <f t="shared" si="4"/>
        <v>73.63</v>
      </c>
      <c r="AD6" s="36">
        <f t="shared" si="4"/>
        <v>75.709999999999994</v>
      </c>
      <c r="AE6" s="36">
        <f t="shared" si="4"/>
        <v>75.09</v>
      </c>
      <c r="AF6" s="36">
        <f t="shared" si="4"/>
        <v>75.34</v>
      </c>
      <c r="AG6" s="36">
        <f t="shared" si="4"/>
        <v>76.650000000000006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1242.4000000000001</v>
      </c>
      <c r="BF6" s="36">
        <f t="shared" ref="BF6:BN6" si="7">IF(BF7="",NA(),BF7)</f>
        <v>1269.8</v>
      </c>
      <c r="BG6" s="36">
        <f t="shared" si="7"/>
        <v>1295.9100000000001</v>
      </c>
      <c r="BH6" s="36">
        <f t="shared" si="7"/>
        <v>1255.54</v>
      </c>
      <c r="BI6" s="36">
        <f t="shared" si="7"/>
        <v>1207.5999999999999</v>
      </c>
      <c r="BJ6" s="36">
        <f t="shared" si="7"/>
        <v>1158.82</v>
      </c>
      <c r="BK6" s="36">
        <f t="shared" si="7"/>
        <v>1167.7</v>
      </c>
      <c r="BL6" s="36">
        <f t="shared" si="7"/>
        <v>1228.58</v>
      </c>
      <c r="BM6" s="36">
        <f t="shared" si="7"/>
        <v>1280.18</v>
      </c>
      <c r="BN6" s="36">
        <f t="shared" si="7"/>
        <v>1346.23</v>
      </c>
      <c r="BO6" s="35" t="str">
        <f>IF(BO7="","",IF(BO7="-","【-】","【"&amp;SUBSTITUTE(TEXT(BO7,"#,##0.00"),"-","△")&amp;"】"))</f>
        <v>【1,280.76】</v>
      </c>
      <c r="BP6" s="36">
        <f>IF(BP7="",NA(),BP7)</f>
        <v>68.84</v>
      </c>
      <c r="BQ6" s="36">
        <f t="shared" ref="BQ6:BY6" si="8">IF(BQ7="",NA(),BQ7)</f>
        <v>73.319999999999993</v>
      </c>
      <c r="BR6" s="36">
        <f t="shared" si="8"/>
        <v>76.36</v>
      </c>
      <c r="BS6" s="36">
        <f t="shared" si="8"/>
        <v>71.88</v>
      </c>
      <c r="BT6" s="36">
        <f t="shared" si="8"/>
        <v>66.14</v>
      </c>
      <c r="BU6" s="36">
        <f t="shared" si="8"/>
        <v>55.6</v>
      </c>
      <c r="BV6" s="36">
        <f t="shared" si="8"/>
        <v>54.43</v>
      </c>
      <c r="BW6" s="36">
        <f t="shared" si="8"/>
        <v>53.81</v>
      </c>
      <c r="BX6" s="36">
        <f t="shared" si="8"/>
        <v>53.62</v>
      </c>
      <c r="BY6" s="36">
        <f t="shared" si="8"/>
        <v>53.41</v>
      </c>
      <c r="BZ6" s="35" t="str">
        <f>IF(BZ7="","",IF(BZ7="-","【-】","【"&amp;SUBSTITUTE(TEXT(BZ7,"#,##0.00"),"-","△")&amp;"】"))</f>
        <v>【53.06】</v>
      </c>
      <c r="CA6" s="36">
        <f>IF(CA7="",NA(),CA7)</f>
        <v>214.92</v>
      </c>
      <c r="CB6" s="36">
        <f t="shared" ref="CB6:CJ6" si="9">IF(CB7="",NA(),CB7)</f>
        <v>204.74</v>
      </c>
      <c r="CC6" s="36">
        <f t="shared" si="9"/>
        <v>201.69</v>
      </c>
      <c r="CD6" s="36">
        <f t="shared" si="9"/>
        <v>217.95</v>
      </c>
      <c r="CE6" s="36">
        <f t="shared" si="9"/>
        <v>236.14</v>
      </c>
      <c r="CF6" s="36">
        <f t="shared" si="9"/>
        <v>275.86</v>
      </c>
      <c r="CG6" s="36">
        <f t="shared" si="9"/>
        <v>279.8</v>
      </c>
      <c r="CH6" s="36">
        <f t="shared" si="9"/>
        <v>284.64999999999998</v>
      </c>
      <c r="CI6" s="36">
        <f t="shared" si="9"/>
        <v>287.7</v>
      </c>
      <c r="CJ6" s="36">
        <f t="shared" si="9"/>
        <v>277.39999999999998</v>
      </c>
      <c r="CK6" s="35" t="str">
        <f>IF(CK7="","",IF(CK7="-","【-】","【"&amp;SUBSTITUTE(TEXT(CK7,"#,##0.00"),"-","△")&amp;"】"))</f>
        <v>【314.83】</v>
      </c>
      <c r="CL6" s="36">
        <f>IF(CL7="",NA(),CL7)</f>
        <v>71.06</v>
      </c>
      <c r="CM6" s="36">
        <f t="shared" ref="CM6:CU6" si="10">IF(CM7="",NA(),CM7)</f>
        <v>73.38</v>
      </c>
      <c r="CN6" s="36">
        <f t="shared" si="10"/>
        <v>71.09</v>
      </c>
      <c r="CO6" s="36">
        <f t="shared" si="10"/>
        <v>71.06</v>
      </c>
      <c r="CP6" s="36">
        <f t="shared" si="10"/>
        <v>73.28</v>
      </c>
      <c r="CQ6" s="36">
        <f t="shared" si="10"/>
        <v>60.66</v>
      </c>
      <c r="CR6" s="36">
        <f t="shared" si="10"/>
        <v>60.17</v>
      </c>
      <c r="CS6" s="36">
        <f t="shared" si="10"/>
        <v>58.96</v>
      </c>
      <c r="CT6" s="36">
        <f t="shared" si="10"/>
        <v>58.1</v>
      </c>
      <c r="CU6" s="36">
        <f t="shared" si="10"/>
        <v>56.19</v>
      </c>
      <c r="CV6" s="35" t="str">
        <f>IF(CV7="","",IF(CV7="-","【-】","【"&amp;SUBSTITUTE(TEXT(CV7,"#,##0.00"),"-","△")&amp;"】"))</f>
        <v>【56.28】</v>
      </c>
      <c r="CW6" s="36">
        <f>IF(CW7="",NA(),CW7)</f>
        <v>79.14</v>
      </c>
      <c r="CX6" s="36">
        <f t="shared" ref="CX6:DF6" si="11">IF(CX7="",NA(),CX7)</f>
        <v>75.989999999999995</v>
      </c>
      <c r="CY6" s="36">
        <f t="shared" si="11"/>
        <v>76.69</v>
      </c>
      <c r="CZ6" s="36">
        <f t="shared" si="11"/>
        <v>75.39</v>
      </c>
      <c r="DA6" s="36">
        <f t="shared" si="11"/>
        <v>73.77</v>
      </c>
      <c r="DB6" s="36">
        <f t="shared" si="11"/>
        <v>77.319999999999993</v>
      </c>
      <c r="DC6" s="36">
        <f t="shared" si="11"/>
        <v>76.680000000000007</v>
      </c>
      <c r="DD6" s="36">
        <f t="shared" si="11"/>
        <v>76.58</v>
      </c>
      <c r="DE6" s="36">
        <f t="shared" si="11"/>
        <v>76.69</v>
      </c>
      <c r="DF6" s="36">
        <f t="shared" si="11"/>
        <v>77.180000000000007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3.87</v>
      </c>
      <c r="EE6" s="36">
        <f t="shared" ref="EE6:EM6" si="14">IF(EE7="",NA(),EE7)</f>
        <v>1.1200000000000001</v>
      </c>
      <c r="EF6" s="36">
        <f t="shared" si="14"/>
        <v>0.46</v>
      </c>
      <c r="EG6" s="35">
        <f t="shared" si="14"/>
        <v>0</v>
      </c>
      <c r="EH6" s="36">
        <f t="shared" si="14"/>
        <v>0.06</v>
      </c>
      <c r="EI6" s="36">
        <f t="shared" si="14"/>
        <v>0.69</v>
      </c>
      <c r="EJ6" s="36">
        <f t="shared" si="14"/>
        <v>0.89</v>
      </c>
      <c r="EK6" s="36">
        <f t="shared" si="14"/>
        <v>0.98</v>
      </c>
      <c r="EL6" s="36">
        <f t="shared" si="14"/>
        <v>0.76</v>
      </c>
      <c r="EM6" s="36">
        <f t="shared" si="14"/>
        <v>0.8</v>
      </c>
      <c r="EN6" s="35" t="str">
        <f>IF(EN7="","",IF(EN7="-","【-】","【"&amp;SUBSTITUTE(TEXT(EN7,"#,##0.00"),"-","△")&amp;"】"))</f>
        <v>【0.59】</v>
      </c>
    </row>
    <row r="7" spans="1:144" s="37" customFormat="1" x14ac:dyDescent="0.15">
      <c r="A7" s="29"/>
      <c r="B7" s="38">
        <v>2016</v>
      </c>
      <c r="C7" s="38">
        <v>24082</v>
      </c>
      <c r="D7" s="38">
        <v>47</v>
      </c>
      <c r="E7" s="38">
        <v>1</v>
      </c>
      <c r="F7" s="38">
        <v>0</v>
      </c>
      <c r="G7" s="38">
        <v>0</v>
      </c>
      <c r="H7" s="38" t="s">
        <v>109</v>
      </c>
      <c r="I7" s="38" t="s">
        <v>110</v>
      </c>
      <c r="J7" s="38" t="s">
        <v>111</v>
      </c>
      <c r="K7" s="38" t="s">
        <v>112</v>
      </c>
      <c r="L7" s="38" t="s">
        <v>113</v>
      </c>
      <c r="M7" s="38"/>
      <c r="N7" s="39" t="s">
        <v>114</v>
      </c>
      <c r="O7" s="39" t="s">
        <v>115</v>
      </c>
      <c r="P7" s="39">
        <v>48.98</v>
      </c>
      <c r="Q7" s="39">
        <v>2808</v>
      </c>
      <c r="R7" s="39">
        <v>18249</v>
      </c>
      <c r="S7" s="39">
        <v>326.5</v>
      </c>
      <c r="T7" s="39">
        <v>55.89</v>
      </c>
      <c r="U7" s="39">
        <v>8895</v>
      </c>
      <c r="V7" s="39">
        <v>95.23</v>
      </c>
      <c r="W7" s="39">
        <v>93.41</v>
      </c>
      <c r="X7" s="39">
        <v>87.18</v>
      </c>
      <c r="Y7" s="39">
        <v>84.61</v>
      </c>
      <c r="Z7" s="39">
        <v>87</v>
      </c>
      <c r="AA7" s="39">
        <v>83.73</v>
      </c>
      <c r="AB7" s="39">
        <v>75.55</v>
      </c>
      <c r="AC7" s="39">
        <v>73.63</v>
      </c>
      <c r="AD7" s="39">
        <v>75.709999999999994</v>
      </c>
      <c r="AE7" s="39">
        <v>75.09</v>
      </c>
      <c r="AF7" s="39">
        <v>75.34</v>
      </c>
      <c r="AG7" s="39">
        <v>76.650000000000006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1242.4000000000001</v>
      </c>
      <c r="BF7" s="39">
        <v>1269.8</v>
      </c>
      <c r="BG7" s="39">
        <v>1295.9100000000001</v>
      </c>
      <c r="BH7" s="39">
        <v>1255.54</v>
      </c>
      <c r="BI7" s="39">
        <v>1207.5999999999999</v>
      </c>
      <c r="BJ7" s="39">
        <v>1158.82</v>
      </c>
      <c r="BK7" s="39">
        <v>1167.7</v>
      </c>
      <c r="BL7" s="39">
        <v>1228.58</v>
      </c>
      <c r="BM7" s="39">
        <v>1280.18</v>
      </c>
      <c r="BN7" s="39">
        <v>1346.23</v>
      </c>
      <c r="BO7" s="39">
        <v>1280.76</v>
      </c>
      <c r="BP7" s="39">
        <v>68.84</v>
      </c>
      <c r="BQ7" s="39">
        <v>73.319999999999993</v>
      </c>
      <c r="BR7" s="39">
        <v>76.36</v>
      </c>
      <c r="BS7" s="39">
        <v>71.88</v>
      </c>
      <c r="BT7" s="39">
        <v>66.14</v>
      </c>
      <c r="BU7" s="39">
        <v>55.6</v>
      </c>
      <c r="BV7" s="39">
        <v>54.43</v>
      </c>
      <c r="BW7" s="39">
        <v>53.81</v>
      </c>
      <c r="BX7" s="39">
        <v>53.62</v>
      </c>
      <c r="BY7" s="39">
        <v>53.41</v>
      </c>
      <c r="BZ7" s="39">
        <v>53.06</v>
      </c>
      <c r="CA7" s="39">
        <v>214.92</v>
      </c>
      <c r="CB7" s="39">
        <v>204.74</v>
      </c>
      <c r="CC7" s="39">
        <v>201.69</v>
      </c>
      <c r="CD7" s="39">
        <v>217.95</v>
      </c>
      <c r="CE7" s="39">
        <v>236.14</v>
      </c>
      <c r="CF7" s="39">
        <v>275.86</v>
      </c>
      <c r="CG7" s="39">
        <v>279.8</v>
      </c>
      <c r="CH7" s="39">
        <v>284.64999999999998</v>
      </c>
      <c r="CI7" s="39">
        <v>287.7</v>
      </c>
      <c r="CJ7" s="39">
        <v>277.39999999999998</v>
      </c>
      <c r="CK7" s="39">
        <v>314.83</v>
      </c>
      <c r="CL7" s="39">
        <v>71.06</v>
      </c>
      <c r="CM7" s="39">
        <v>73.38</v>
      </c>
      <c r="CN7" s="39">
        <v>71.09</v>
      </c>
      <c r="CO7" s="39">
        <v>71.06</v>
      </c>
      <c r="CP7" s="39">
        <v>73.28</v>
      </c>
      <c r="CQ7" s="39">
        <v>60.66</v>
      </c>
      <c r="CR7" s="39">
        <v>60.17</v>
      </c>
      <c r="CS7" s="39">
        <v>58.96</v>
      </c>
      <c r="CT7" s="39">
        <v>58.1</v>
      </c>
      <c r="CU7" s="39">
        <v>56.19</v>
      </c>
      <c r="CV7" s="39">
        <v>56.28</v>
      </c>
      <c r="CW7" s="39">
        <v>79.14</v>
      </c>
      <c r="CX7" s="39">
        <v>75.989999999999995</v>
      </c>
      <c r="CY7" s="39">
        <v>76.69</v>
      </c>
      <c r="CZ7" s="39">
        <v>75.39</v>
      </c>
      <c r="DA7" s="39">
        <v>73.77</v>
      </c>
      <c r="DB7" s="39">
        <v>77.319999999999993</v>
      </c>
      <c r="DC7" s="39">
        <v>76.680000000000007</v>
      </c>
      <c r="DD7" s="39">
        <v>76.58</v>
      </c>
      <c r="DE7" s="39">
        <v>76.69</v>
      </c>
      <c r="DF7" s="39">
        <v>77.180000000000007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3.87</v>
      </c>
      <c r="EE7" s="39">
        <v>1.1200000000000001</v>
      </c>
      <c r="EF7" s="39">
        <v>0.46</v>
      </c>
      <c r="EG7" s="39">
        <v>0</v>
      </c>
      <c r="EH7" s="39">
        <v>0.06</v>
      </c>
      <c r="EI7" s="39">
        <v>0.69</v>
      </c>
      <c r="EJ7" s="39">
        <v>0.89</v>
      </c>
      <c r="EK7" s="39">
        <v>0.98</v>
      </c>
      <c r="EL7" s="39">
        <v>0.76</v>
      </c>
      <c r="EM7" s="39">
        <v>0.8</v>
      </c>
      <c r="EN7" s="39">
        <v>0.59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116</v>
      </c>
      <c r="C9" s="41" t="s">
        <v>117</v>
      </c>
      <c r="D9" s="41" t="s">
        <v>118</v>
      </c>
      <c r="E9" s="41" t="s">
        <v>119</v>
      </c>
      <c r="F9" s="41" t="s">
        <v>120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59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2018-02-09T04:14:07Z</cp:lastPrinted>
  <dcterms:created xsi:type="dcterms:W3CDTF">2017-12-25T01:40:52Z</dcterms:created>
  <dcterms:modified xsi:type="dcterms:W3CDTF">2018-02-09T04:17:09Z</dcterms:modified>
  <cp:category/>
</cp:coreProperties>
</file>