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D:\01.杉山用\02.平成30年度\02.上水道\調査関係\経営比較表分析（H29決算）の分析等について\提出用\"/>
    </mc:Choice>
  </mc:AlternateContent>
  <workbookProtection workbookAlgorithmName="SHA-512" workbookHashValue="VZZ3FBjYbNRUOVhypkDu2n8xI/dQnuOomrb8GK4oD9z00EyMZUztcnEYHYs37SKjlWoYgj3qwkE7jZ10J2uXmA==" workbookSaltValue="O+oaFcBgTmnDeRKYRl95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<sst xmlns="http://schemas.openxmlformats.org/spreadsheetml/2006/main" count="232" uniqueCount="120">
  <si>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</si>
  <si>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</si>
  <si>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</si>
  <si>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</si>
  <si>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</si>
  <si>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</si>
  <si>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</si>
  <si>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</si>
  <si>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</si>
  <si>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</si>
  <si>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</si>
  <si>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</si>
  <si>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</si>
  <si>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</si>
  <si>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</si>
  <si>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</si>
  <si>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</si>
  <si>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</si>
  <si>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</si>
  <si>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</si>
  <si>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</si>
  <si>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</si>
  <si>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</si>
  <si>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</si>
  <si>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</si>
  <si>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</si>
  <si>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</si>
  <si>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</si>
  <si>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</si>
  <si>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</si>
  <si>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</si>
  <si>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</si>
  <si>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</si>
  <si>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</si>
  <si>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</si>
  <si>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</si>
  <si>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</si>
  <si>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</si>
  <si>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</si>
  <si>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</si>
  <si>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</si>
  <si>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</si>
  <si>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</si>
  <si>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</si>
  <si>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</si>
  <si>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</si>
  <si>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</si>
  <si>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</si>
  <si>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</si>
  <si>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</si>
  <si>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</si>
  <si>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</si>
  <si>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</si>
  <si>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</si>
  <si>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</si>
  <si>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</si>
  <si>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</si>
  <si>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</si>
  <si>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</si>
  <si>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</si>
  <si>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</si>
  <si>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</si>
  <si>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</si>
  <si>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</si>
  <si>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</si>
  <si>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</si>
  <si>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</si>
  <si>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</si>
  <si>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</si>
  <si>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</si>
  <si>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</si>
  <si>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</si>
  <si>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</si>
  <si>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</si>
  <si>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</si>
  <si>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</si>
  <si>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</si>
  <si>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</si>
  <si>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</si>
  <si>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</si>
  <si>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</si>
  <si>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</si>
  <si>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</si>
  <si>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</si>
  <si>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</si>
  <si>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</si>
  <si>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</si>
  <si>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</si>
  <si>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</si>
  <si>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</si>
  <si>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</si>
  <si>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</si>
  <si>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</si>
  <si>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</si>
  <si>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</si>
  <si>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</si>
  <si>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</si>
  <si>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</si>
  <si>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</si>
  <si>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</si>
  <si>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</si>
  <si>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</si>
  <si>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</si>
  <si>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</si>
  <si>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</si>
  <si>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</si>
  <si>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</si>
  <si>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</si>
  <si>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</si>
  <si>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</si>
  <si>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</si>
  <si>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</si>
  <si>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</si>
  <si>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</si>
  <si>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</si>
  <si>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</si>
  <si>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</si>
  <si>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◆有形固定資産減価償却費率は類似団体と比較しても40％未満と低い現状である。今後計画的に適正な更新を行なう準備をしておく。　　　　　　　　　　　　　　　◆管路経年化率は類似団体と比較しても低い状況であり、更新時期が到来した際の資金面の準備をしておく。　　　　　　　　　　　　　　　　　　　　　　　　　　◆管路更新率は類似団体と比較しても低いが有収率が低いことから漏水等の原因が考えられ計画的に管路の更新を行なう予定である。</t>
    <rPh sb="1" eb="3">
      <t>ユウケイ</t>
    </rPh>
    <rPh sb="3" eb="5">
      <t>コテイ</t>
    </rPh>
    <rPh sb="5" eb="7">
      <t>シサン</t>
    </rPh>
    <rPh sb="7" eb="9">
      <t>ゲンカ</t>
    </rPh>
    <rPh sb="9" eb="11">
      <t>ショウキャク</t>
    </rPh>
    <rPh sb="11" eb="12">
      <t>ヒ</t>
    </rPh>
    <rPh sb="12" eb="13">
      <t>リツ</t>
    </rPh>
    <rPh sb="14" eb="16">
      <t>ルイジ</t>
    </rPh>
    <rPh sb="16" eb="18">
      <t>ダンタイ</t>
    </rPh>
    <rPh sb="19" eb="21">
      <t>ヒカク</t>
    </rPh>
    <rPh sb="27" eb="29">
      <t>ミマン</t>
    </rPh>
    <rPh sb="30" eb="31">
      <t>ヒク</t>
    </rPh>
    <rPh sb="32" eb="34">
      <t>ゲンジョウ</t>
    </rPh>
    <rPh sb="38" eb="40">
      <t>コンゴ</t>
    </rPh>
    <rPh sb="40" eb="43">
      <t>ケイカクテキ</t>
    </rPh>
    <rPh sb="44" eb="46">
      <t>テキセイ</t>
    </rPh>
    <rPh sb="47" eb="49">
      <t>コウシン</t>
    </rPh>
    <rPh sb="50" eb="51">
      <t>オコ</t>
    </rPh>
    <rPh sb="53" eb="55">
      <t>ジュンビ</t>
    </rPh>
    <rPh sb="77" eb="79">
      <t>カンロ</t>
    </rPh>
    <rPh sb="79" eb="81">
      <t>ケイネン</t>
    </rPh>
    <rPh sb="81" eb="82">
      <t>カ</t>
    </rPh>
    <rPh sb="82" eb="83">
      <t>リツ</t>
    </rPh>
    <rPh sb="84" eb="86">
      <t>ルイジ</t>
    </rPh>
    <rPh sb="86" eb="88">
      <t>ダンタイ</t>
    </rPh>
    <rPh sb="89" eb="91">
      <t>ヒカク</t>
    </rPh>
    <rPh sb="94" eb="95">
      <t>ヒク</t>
    </rPh>
    <rPh sb="96" eb="98">
      <t>ジョウキョウ</t>
    </rPh>
    <rPh sb="102" eb="104">
      <t>コウシン</t>
    </rPh>
    <rPh sb="104" eb="106">
      <t>ジキ</t>
    </rPh>
    <rPh sb="107" eb="109">
      <t>トウライ</t>
    </rPh>
    <rPh sb="111" eb="112">
      <t>サイ</t>
    </rPh>
    <rPh sb="113" eb="115">
      <t>シキン</t>
    </rPh>
    <rPh sb="115" eb="116">
      <t>メン</t>
    </rPh>
    <rPh sb="117" eb="119">
      <t>ジュンビ</t>
    </rPh>
    <rPh sb="152" eb="154">
      <t>カンロ</t>
    </rPh>
    <rPh sb="154" eb="156">
      <t>コウシン</t>
    </rPh>
    <rPh sb="156" eb="157">
      <t>リツ</t>
    </rPh>
    <rPh sb="158" eb="160">
      <t>ルイジ</t>
    </rPh>
    <rPh sb="160" eb="162">
      <t>ダンタイ</t>
    </rPh>
    <rPh sb="163" eb="165">
      <t>ヒカク</t>
    </rPh>
    <rPh sb="168" eb="169">
      <t>ヒク</t>
    </rPh>
    <rPh sb="181" eb="184">
      <t>ロウスイトウ</t>
    </rPh>
    <rPh sb="185" eb="187">
      <t>ゲンイン</t>
    </rPh>
    <rPh sb="188" eb="189">
      <t>カンガ</t>
    </rPh>
    <rPh sb="192" eb="193">
      <t>ケイ</t>
    </rPh>
    <rPh sb="205" eb="207">
      <t>ヨテイ</t>
    </rPh>
    <phoneticPr fontId="4"/>
  </si>
  <si>
    <t>◆施設利用率が低いため、需要の動向を確認し、施設更新時には統廃合及びダウンサイジングを検討していく必要がある。　　　　　　　　　　　　　　　　　　　　　　　　◆有収率の低下が今後も懸念されることから、経営の観点から収益に結びつけるために漏水等の調査を実施し有収率の向上を図るための対策を進めていく。</t>
    <rPh sb="1" eb="3">
      <t>シセツ</t>
    </rPh>
    <rPh sb="3" eb="5">
      <t>リヨウ</t>
    </rPh>
    <rPh sb="5" eb="6">
      <t>リツ</t>
    </rPh>
    <rPh sb="7" eb="8">
      <t>ヒク</t>
    </rPh>
    <rPh sb="12" eb="14">
      <t>ジュヨウ</t>
    </rPh>
    <rPh sb="15" eb="17">
      <t>ドウコウ</t>
    </rPh>
    <rPh sb="18" eb="20">
      <t>カクニン</t>
    </rPh>
    <rPh sb="22" eb="24">
      <t>シセツ</t>
    </rPh>
    <rPh sb="24" eb="26">
      <t>コウシン</t>
    </rPh>
    <rPh sb="26" eb="27">
      <t>ジ</t>
    </rPh>
    <rPh sb="29" eb="32">
      <t>トウハイゴウ</t>
    </rPh>
    <rPh sb="32" eb="33">
      <t>オヨ</t>
    </rPh>
    <rPh sb="43" eb="45">
      <t>ケントウ</t>
    </rPh>
    <rPh sb="49" eb="51">
      <t>ヒツヨウ</t>
    </rPh>
    <rPh sb="128" eb="129">
      <t>ユウ</t>
    </rPh>
    <rPh sb="129" eb="130">
      <t>オサ</t>
    </rPh>
    <rPh sb="130" eb="131">
      <t>リツ</t>
    </rPh>
    <rPh sb="132" eb="134">
      <t>コウジョウ</t>
    </rPh>
    <rPh sb="135" eb="136">
      <t>ハカ</t>
    </rPh>
    <rPh sb="140" eb="142">
      <t>タイサク</t>
    </rPh>
    <rPh sb="143" eb="144">
      <t>スス</t>
    </rPh>
    <phoneticPr fontId="4"/>
  </si>
  <si>
    <t>◆経常収支比率は、100％前後で推移しており、給水収益により概ね経費を賄うことができているが今後も経費削減に取組み財源確保を維持できるよう経営していく。　　　　　　　　　　　　　　　　　　　　◆累積欠損金比率は、0％台であり類似団体と比較しても非常に少ないことから、経営の健全性等に及ぼす影響がないものと考えている。　　　　　　　　　　　　　　　◆流動比率は、250％以上で類似団体と比較しても同等程度であり、給水収益により概ね経費を賄うことができている。　　　　　　　　　　　　　　　　　　　　　　　　　　　　　　　◆企業債残高対給水収益比率については、右下がりで減少しており類似団体との比較では減少傾向である。　　　　　　　　　　　　　　　　　　　　　　　　　　　　◆料金回収率は、100％前後であり給水収益により概ね賄うことができている。　　　　　　　　　　　　　　◆給水原価は、類似団体と比較しても低くい。今後も維持できるよう維持管理費の削減等といった対応をしていく。　　　　　　　　　　　　　　　　　　　◆施設使用率は、類似団体と比べ20％台とかなり低く使用率の改善が課題である。改善するにあたり需要の上昇は期待できず、施設更新時に統廃合及びダウンサイジングを検討する必要がある。　　　　　　　　　　　◆有収率は類似団体と比較しても低く、収益に結びつけるよう漏水等の調査で原因を特定し有収率の向上を図る。</t>
    <rPh sb="1" eb="3">
      <t>ケイジョウ</t>
    </rPh>
    <rPh sb="3" eb="5">
      <t>シュウシ</t>
    </rPh>
    <rPh sb="5" eb="7">
      <t>ヒリツ</t>
    </rPh>
    <rPh sb="13" eb="15">
      <t>ゼンゴ</t>
    </rPh>
    <rPh sb="16" eb="18">
      <t>スイイ</t>
    </rPh>
    <rPh sb="23" eb="25">
      <t>キュウスイ</t>
    </rPh>
    <rPh sb="25" eb="27">
      <t>シュウエキ</t>
    </rPh>
    <rPh sb="30" eb="31">
      <t>オオム</t>
    </rPh>
    <rPh sb="32" eb="34">
      <t>ケイヒ</t>
    </rPh>
    <rPh sb="35" eb="36">
      <t>マカナ</t>
    </rPh>
    <rPh sb="46" eb="48">
      <t>コンゴ</t>
    </rPh>
    <rPh sb="49" eb="51">
      <t>ケイヒ</t>
    </rPh>
    <rPh sb="69" eb="71">
      <t>ケイエイ</t>
    </rPh>
    <rPh sb="97" eb="99">
      <t>ルイセキ</t>
    </rPh>
    <rPh sb="99" eb="101">
      <t>ケッソン</t>
    </rPh>
    <rPh sb="101" eb="102">
      <t>キン</t>
    </rPh>
    <rPh sb="102" eb="104">
      <t>ヒリツ</t>
    </rPh>
    <rPh sb="108" eb="109">
      <t>ダイ</t>
    </rPh>
    <rPh sb="112" eb="114">
      <t>ルイジ</t>
    </rPh>
    <rPh sb="114" eb="116">
      <t>ダンタイ</t>
    </rPh>
    <rPh sb="117" eb="119">
      <t>ヒカク</t>
    </rPh>
    <rPh sb="122" eb="124">
      <t>ヒジョウ</t>
    </rPh>
    <rPh sb="125" eb="126">
      <t>スク</t>
    </rPh>
    <rPh sb="133" eb="135">
      <t>ケイエイ</t>
    </rPh>
    <rPh sb="136" eb="138">
      <t>ケンゼン</t>
    </rPh>
    <rPh sb="138" eb="139">
      <t>セイ</t>
    </rPh>
    <rPh sb="139" eb="140">
      <t>トウ</t>
    </rPh>
    <rPh sb="141" eb="142">
      <t>オヨ</t>
    </rPh>
    <rPh sb="144" eb="146">
      <t>エイキョウ</t>
    </rPh>
    <rPh sb="152" eb="153">
      <t>カンガ</t>
    </rPh>
    <rPh sb="174" eb="176">
      <t>リュウドウ</t>
    </rPh>
    <rPh sb="176" eb="178">
      <t>ヒリツ</t>
    </rPh>
    <rPh sb="184" eb="186">
      <t>イジョウ</t>
    </rPh>
    <rPh sb="187" eb="189">
      <t>ルイジ</t>
    </rPh>
    <rPh sb="189" eb="191">
      <t>ダンタイ</t>
    </rPh>
    <rPh sb="192" eb="194">
      <t>ヒカク</t>
    </rPh>
    <rPh sb="197" eb="199">
      <t>ドウトウ</t>
    </rPh>
    <rPh sb="199" eb="201">
      <t>テイド</t>
    </rPh>
    <rPh sb="205" eb="207">
      <t>キュウスイ</t>
    </rPh>
    <rPh sb="207" eb="209">
      <t>シュウエキ</t>
    </rPh>
    <rPh sb="212" eb="213">
      <t>オオム</t>
    </rPh>
    <rPh sb="214" eb="216">
      <t>ケイヒ</t>
    </rPh>
    <rPh sb="217" eb="218">
      <t>マカナ</t>
    </rPh>
    <rPh sb="260" eb="262">
      <t>キギョウ</t>
    </rPh>
    <rPh sb="262" eb="263">
      <t>サイ</t>
    </rPh>
    <rPh sb="263" eb="265">
      <t>ザンダカ</t>
    </rPh>
    <rPh sb="265" eb="266">
      <t>タイ</t>
    </rPh>
    <rPh sb="266" eb="268">
      <t>キュウスイ</t>
    </rPh>
    <rPh sb="268" eb="270">
      <t>シュウエキ</t>
    </rPh>
    <rPh sb="270" eb="272">
      <t>ヒリツ</t>
    </rPh>
    <rPh sb="278" eb="279">
      <t>ミギ</t>
    </rPh>
    <rPh sb="279" eb="280">
      <t>サ</t>
    </rPh>
    <rPh sb="283" eb="285">
      <t>ゲンショウ</t>
    </rPh>
    <rPh sb="289" eb="291">
      <t>ルイジ</t>
    </rPh>
    <rPh sb="291" eb="293">
      <t>ダンタイ</t>
    </rPh>
    <rPh sb="295" eb="297">
      <t>ヒカク</t>
    </rPh>
    <rPh sb="299" eb="301">
      <t>ゲンショウ</t>
    </rPh>
    <rPh sb="301" eb="303">
      <t>ケイコウ</t>
    </rPh>
    <rPh sb="336" eb="338">
      <t>リョウキン</t>
    </rPh>
    <rPh sb="338" eb="340">
      <t>カイシュウ</t>
    </rPh>
    <rPh sb="340" eb="341">
      <t>リツ</t>
    </rPh>
    <rPh sb="347" eb="349">
      <t>ゼンゴ</t>
    </rPh>
    <rPh sb="352" eb="354">
      <t>キュウスイ</t>
    </rPh>
    <rPh sb="354" eb="356">
      <t>シュウエキ</t>
    </rPh>
    <rPh sb="359" eb="360">
      <t>オオム</t>
    </rPh>
    <rPh sb="361" eb="362">
      <t>マカナ</t>
    </rPh>
    <rPh sb="387" eb="389">
      <t>キュウスイ</t>
    </rPh>
    <rPh sb="389" eb="391">
      <t>ゲンカ</t>
    </rPh>
    <rPh sb="393" eb="395">
      <t>ルイジ</t>
    </rPh>
    <rPh sb="395" eb="397">
      <t>ダンタイ</t>
    </rPh>
    <rPh sb="398" eb="400">
      <t>ヒカク</t>
    </rPh>
    <rPh sb="403" eb="404">
      <t>ヒク</t>
    </rPh>
    <rPh sb="407" eb="409">
      <t>コンゴ</t>
    </rPh>
    <rPh sb="410" eb="412">
      <t>イジ</t>
    </rPh>
    <rPh sb="417" eb="419">
      <t>イジ</t>
    </rPh>
    <rPh sb="419" eb="422">
      <t>カンリヒ</t>
    </rPh>
    <rPh sb="423" eb="425">
      <t>サクゲン</t>
    </rPh>
    <rPh sb="425" eb="426">
      <t>トウ</t>
    </rPh>
    <rPh sb="430" eb="432">
      <t>タイオウ</t>
    </rPh>
    <rPh sb="458" eb="460">
      <t>シセツ</t>
    </rPh>
    <rPh sb="460" eb="462">
      <t>シヨウ</t>
    </rPh>
    <rPh sb="462" eb="463">
      <t>リツ</t>
    </rPh>
    <rPh sb="465" eb="467">
      <t>ルイジ</t>
    </rPh>
    <rPh sb="467" eb="469">
      <t>ダンタイ</t>
    </rPh>
    <rPh sb="470" eb="471">
      <t>クラ</t>
    </rPh>
    <rPh sb="475" eb="476">
      <t>ダイ</t>
    </rPh>
    <rPh sb="480" eb="481">
      <t>ヒク</t>
    </rPh>
    <rPh sb="482" eb="484">
      <t>シヨウ</t>
    </rPh>
    <rPh sb="484" eb="485">
      <t>リツ</t>
    </rPh>
    <rPh sb="486" eb="488">
      <t>カイゼン</t>
    </rPh>
    <rPh sb="489" eb="491">
      <t>カダイ</t>
    </rPh>
    <rPh sb="495" eb="497">
      <t>カイゼン</t>
    </rPh>
    <rPh sb="503" eb="505">
      <t>ジュヨウ</t>
    </rPh>
    <rPh sb="506" eb="508">
      <t>ジョウショウ</t>
    </rPh>
    <rPh sb="509" eb="511">
      <t>キタイ</t>
    </rPh>
    <rPh sb="515" eb="517">
      <t>シセツ</t>
    </rPh>
    <rPh sb="517" eb="520">
      <t>コウシンジ</t>
    </rPh>
    <rPh sb="521" eb="524">
      <t>トウハイゴウ</t>
    </rPh>
    <rPh sb="524" eb="525">
      <t>オヨ</t>
    </rPh>
    <rPh sb="535" eb="537">
      <t>ケントウ</t>
    </rPh>
    <rPh sb="539" eb="541">
      <t>ヒツヨウ</t>
    </rPh>
    <rPh sb="561" eb="563">
      <t>ルイジ</t>
    </rPh>
    <rPh sb="563" eb="565">
      <t>ダンタイ</t>
    </rPh>
    <rPh sb="566" eb="568">
      <t>ヒカク</t>
    </rPh>
    <rPh sb="571" eb="572">
      <t>ヒク</t>
    </rPh>
    <rPh sb="574" eb="576">
      <t>シュウエキ</t>
    </rPh>
    <rPh sb="577" eb="578">
      <t>ムス</t>
    </rPh>
    <rPh sb="584" eb="586">
      <t>ロウスイ</t>
    </rPh>
    <rPh sb="586" eb="587">
      <t>トウ</t>
    </rPh>
    <rPh sb="588" eb="590">
      <t>チョウサ</t>
    </rPh>
    <rPh sb="591" eb="593">
      <t>ゲンイン</t>
    </rPh>
    <rPh sb="594" eb="596">
      <t>トクテイ</t>
    </rPh>
    <rPh sb="597" eb="598">
      <t>ユウ</t>
    </rPh>
    <rPh sb="598" eb="599">
      <t>オサ</t>
    </rPh>
    <rPh sb="599" eb="600">
      <t>リツ</t>
    </rPh>
    <rPh sb="601" eb="603">
      <t>コウジョウ</t>
    </rPh>
    <rPh sb="604" eb="60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</si>
</sst>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C1-471B-BA0E-AC7D275623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ADC1-471B-BA0E-AC7D275623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22.65</c:v>
                </c:pt>
                <c:pt idx="1">
                  <c:v>22.32</c:v>
                </c:pt>
                <c:pt idx="2">
                  <c:v>22.04</c:v>
                </c:pt>
                <c:pt idx="3">
                  <c:v>23.24</c:v>
                </c:pt>
                <c:pt idx="4">
                  <c:v>24.19</c:v>
                </c:pt>
              </c:numCache>
            </c:numRef>
          </c:val>
          <c:extLst>
            <c:ext xmlns:c16="http://schemas.microsoft.com/office/drawing/2014/chart" uri="{C3380CC4-5D6E-409C-BE32-E72D297353CC}">
              <c16:uniqueId val="{00000000-AB58-427B-9099-567F2536FD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AB58-427B-9099-567F2536FD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77.13</c:v>
                </c:pt>
                <c:pt idx="1">
                  <c:v>77.03</c:v>
                </c:pt>
                <c:pt idx="2">
                  <c:v>76.16</c:v>
                </c:pt>
                <c:pt idx="3">
                  <c:v>71.37</c:v>
                </c:pt>
                <c:pt idx="4">
                  <c:v>71.709999999999994</c:v>
                </c:pt>
              </c:numCache>
            </c:numRef>
          </c:val>
          <c:extLst>
            <c:ext xmlns:c16="http://schemas.microsoft.com/office/drawing/2014/chart" uri="{C3380CC4-5D6E-409C-BE32-E72D297353CC}">
              <c16:uniqueId val="{00000000-DC50-4DBF-8BA5-356E1AA39F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DC50-4DBF-8BA5-356E1AA39F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121.18</c:v>
                </c:pt>
                <c:pt idx="1">
                  <c:v>97.22</c:v>
                </c:pt>
                <c:pt idx="2">
                  <c:v>107.64</c:v>
                </c:pt>
                <c:pt idx="3">
                  <c:v>109.66</c:v>
                </c:pt>
                <c:pt idx="4">
                  <c:v>113.59</c:v>
                </c:pt>
              </c:numCache>
            </c:numRef>
          </c:val>
          <c:extLst>
            <c:ext xmlns:c16="http://schemas.microsoft.com/office/drawing/2014/chart" uri="{C3380CC4-5D6E-409C-BE32-E72D297353CC}">
              <c16:uniqueId val="{00000000-AB9D-460E-B999-A2AC33A7CE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AB9D-460E-B999-A2AC33A7CE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15.31</c:v>
                </c:pt>
                <c:pt idx="1">
                  <c:v>38.04</c:v>
                </c:pt>
                <c:pt idx="2">
                  <c:v>38.729999999999997</c:v>
                </c:pt>
                <c:pt idx="3">
                  <c:v>39.020000000000003</c:v>
                </c:pt>
                <c:pt idx="4">
                  <c:v>39.35</c:v>
                </c:pt>
              </c:numCache>
            </c:numRef>
          </c:val>
          <c:extLst>
            <c:ext xmlns:c16="http://schemas.microsoft.com/office/drawing/2014/chart" uri="{C3380CC4-5D6E-409C-BE32-E72D297353CC}">
              <c16:uniqueId val="{00000000-7806-4428-A074-65D0D8ADEB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7806-4428-A074-65D0D8ADEB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3A-47A8-A52A-5C02C29A56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083A-47A8-A52A-5C02C29A56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B-4AA7-94F5-B0A6CBED0D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7FFB-4AA7-94F5-B0A6CBED0D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2767.72</c:v>
                </c:pt>
                <c:pt idx="1">
                  <c:v>357.56</c:v>
                </c:pt>
                <c:pt idx="2">
                  <c:v>257.33</c:v>
                </c:pt>
                <c:pt idx="3">
                  <c:v>265.97000000000003</c:v>
                </c:pt>
                <c:pt idx="4">
                  <c:v>273.39999999999998</c:v>
                </c:pt>
              </c:numCache>
            </c:numRef>
          </c:val>
          <c:extLst>
            <c:ext xmlns:c16="http://schemas.microsoft.com/office/drawing/2014/chart" uri="{C3380CC4-5D6E-409C-BE32-E72D297353CC}">
              <c16:uniqueId val="{00000000-6E91-41AA-A645-3D1A5983FF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6E91-41AA-A645-3D1A5983FF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458.61</c:v>
                </c:pt>
                <c:pt idx="1">
                  <c:v>430.98</c:v>
                </c:pt>
                <c:pt idx="2">
                  <c:v>406.06</c:v>
                </c:pt>
                <c:pt idx="3">
                  <c:v>377.39</c:v>
                </c:pt>
                <c:pt idx="4">
                  <c:v>328.15</c:v>
                </c:pt>
              </c:numCache>
            </c:numRef>
          </c:val>
          <c:extLst>
            <c:ext xmlns:c16="http://schemas.microsoft.com/office/drawing/2014/chart" uri="{C3380CC4-5D6E-409C-BE32-E72D297353CC}">
              <c16:uniqueId val="{00000000-0849-4E63-BDB0-413DDD14DA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0849-4E63-BDB0-413DDD14DA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117.65</c:v>
                </c:pt>
                <c:pt idx="1">
                  <c:v>92.34</c:v>
                </c:pt>
                <c:pt idx="2">
                  <c:v>106.21</c:v>
                </c:pt>
                <c:pt idx="3">
                  <c:v>109.01</c:v>
                </c:pt>
                <c:pt idx="4">
                  <c:v>114.17</c:v>
                </c:pt>
              </c:numCache>
            </c:numRef>
          </c:val>
          <c:extLst>
            <c:ext xmlns:c16="http://schemas.microsoft.com/office/drawing/2014/chart" uri="{C3380CC4-5D6E-409C-BE32-E72D297353CC}">
              <c16:uniqueId val="{00000000-9EC2-418F-BDD5-B18D52CC03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9EC2-418F-BDD5-B18D52CC03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133.22999999999999</c:v>
                </c:pt>
                <c:pt idx="1">
                  <c:v>170.88</c:v>
                </c:pt>
                <c:pt idx="2">
                  <c:v>149.08000000000001</c:v>
                </c:pt>
                <c:pt idx="3">
                  <c:v>145.54</c:v>
                </c:pt>
                <c:pt idx="4">
                  <c:v>138.66999999999999</c:v>
                </c:pt>
              </c:numCache>
            </c:numRef>
          </c:val>
          <c:extLst>
            <c:ext xmlns:c16="http://schemas.microsoft.com/office/drawing/2014/chart" uri="{C3380CC4-5D6E-409C-BE32-E72D297353CC}">
              <c16:uniqueId val="{00000000-AD3F-469E-AE8B-605893DB79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AD3F-469E-AE8B-605893DB79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7"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六ケ所村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自治体職員</v>
      </c>
      <c r="AE8" s="58"/>
      <c r="AF8" s="58"/>
      <c r="AG8" s="58"/>
      <c r="AH8" s="58"/>
      <c r="AI8" s="58"/>
      <c r="AJ8" s="58"/>
      <c r="AK8" s="4"/>
      <c r="AL8" s="59">
        <f>データ!$R$6</f>
        <v>10475</v>
      </c>
      <c r="AM8" s="59"/>
      <c r="AN8" s="59"/>
      <c r="AO8" s="59"/>
      <c r="AP8" s="59"/>
      <c r="AQ8" s="59"/>
      <c r="AR8" s="59"/>
      <c r="AS8" s="59"/>
      <c r="AT8" s="50">
        <f>データ!$S$6</f>
        <v>252.68</v>
      </c>
      <c r="AU8" s="51"/>
      <c r="AV8" s="51"/>
      <c r="AW8" s="51"/>
      <c r="AX8" s="51"/>
      <c r="AY8" s="51"/>
      <c r="AZ8" s="51"/>
      <c r="BA8" s="51"/>
      <c r="BB8" s="52">
        <f>データ!$T$6</f>
        <v>41.46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85.53</v>
      </c>
      <c r="J10" s="51"/>
      <c r="K10" s="51"/>
      <c r="L10" s="51"/>
      <c r="M10" s="51"/>
      <c r="N10" s="51"/>
      <c r="O10" s="62"/>
      <c r="P10" s="52">
        <f>データ!$P$6</f>
        <v>100.69</v>
      </c>
      <c r="Q10" s="52"/>
      <c r="R10" s="52"/>
      <c r="S10" s="52"/>
      <c r="T10" s="52"/>
      <c r="U10" s="52"/>
      <c r="V10" s="52"/>
      <c r="W10" s="59">
        <f>データ!$Q$6</f>
        <v>3013</v>
      </c>
      <c r="X10" s="59"/>
      <c r="Y10" s="59"/>
      <c r="Z10" s="59"/>
      <c r="AA10" s="59"/>
      <c r="AB10" s="59"/>
      <c r="AC10" s="59"/>
      <c r="AD10" s="2"/>
      <c r="AE10" s="2"/>
      <c r="AF10" s="2"/>
      <c r="AG10" s="2"/>
      <c r="AH10" s="4"/>
      <c r="AI10" s="4"/>
      <c r="AJ10" s="4"/>
      <c r="AK10" s="4"/>
      <c r="AL10" s="59">
        <f>データ!$U$6</f>
        <v>10531</v>
      </c>
      <c r="AM10" s="59"/>
      <c r="AN10" s="59"/>
      <c r="AO10" s="59"/>
      <c r="AP10" s="59"/>
      <c r="AQ10" s="59"/>
      <c r="AR10" s="59"/>
      <c r="AS10" s="59"/>
      <c r="AT10" s="50">
        <f>データ!$V$6</f>
        <v>119.83</v>
      </c>
      <c r="AU10" s="51"/>
      <c r="AV10" s="51"/>
      <c r="AW10" s="51"/>
      <c r="AX10" s="51"/>
      <c r="AY10" s="51"/>
      <c r="AZ10" s="51"/>
      <c r="BA10" s="51"/>
      <c r="BB10" s="52">
        <f>データ!$W$6</f>
        <v>87.88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SrHQVy+LzuoVipZl2m/YwGzcuKQl44DOGhIJ7H4IuTrVizzjRfMhiHhG2TY0wbHRJkjRKcYH550kmsg1d+5vg==" saltValue="0AM7yImeFECRH25HDqIAT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24112</v>
      </c>
      <c r="D6" s="33">
        <f t="shared" si="3"/>
        <v>46</v>
      </c>
      <c r="E6" s="33">
        <f t="shared" si="3"/>
        <v>1</v>
      </c>
      <c r="F6" s="33">
        <f t="shared" si="3"/>
        <v>0</v>
      </c>
      <c r="G6" s="33">
        <f t="shared" si="3"/>
        <v>1</v>
      </c>
      <c r="H6" s="33" t="str">
        <f t="shared" si="3"/>
        <v>青森県　六ケ所村</v>
      </c>
      <c r="I6" s="33" t="str">
        <f t="shared" si="3"/>
        <v>法適用</v>
      </c>
      <c r="J6" s="33" t="str">
        <f t="shared" si="3"/>
        <v>水道事業</v>
      </c>
      <c r="K6" s="33" t="str">
        <f t="shared" si="3"/>
        <v>末端給水事業</v>
      </c>
      <c r="L6" s="33" t="str">
        <f t="shared" si="3"/>
        <v>A7</v>
      </c>
      <c r="M6" s="33" t="str">
        <f t="shared" si="3"/>
        <v>自治体職員</v>
      </c>
      <c r="N6" s="34" t="str">
        <f t="shared" si="3"/>
        <v>-</v>
      </c>
      <c r="O6" s="34">
        <f t="shared" si="3"/>
        <v>85.53</v>
      </c>
      <c r="P6" s="34">
        <f t="shared" si="3"/>
        <v>100.69</v>
      </c>
      <c r="Q6" s="34">
        <f t="shared" si="3"/>
        <v>3013</v>
      </c>
      <c r="R6" s="34">
        <f t="shared" si="3"/>
        <v>10475</v>
      </c>
      <c r="S6" s="34">
        <f t="shared" si="3"/>
        <v>252.68</v>
      </c>
      <c r="T6" s="34">
        <f t="shared" si="3"/>
        <v>41.46</v>
      </c>
      <c r="U6" s="34">
        <f t="shared" si="3"/>
        <v>10531</v>
      </c>
      <c r="V6" s="34">
        <f t="shared" si="3"/>
        <v>119.83</v>
      </c>
      <c r="W6" s="34">
        <f t="shared" si="3"/>
        <v>87.88</v>
      </c>
      <c r="X6" s="35">
        <f>IF(X7="",NA(),X7)</f>
        <v>121.18</v>
      </c>
      <c r="Y6" s="35">
        <f t="shared" ref="Y6:AG6" si="4">IF(Y7="",NA(),Y7)</f>
        <v>97.22</v>
      </c>
      <c r="Z6" s="35">
        <f t="shared" si="4"/>
        <v>107.64</v>
      </c>
      <c r="AA6" s="35">
        <f t="shared" si="4"/>
        <v>109.66</v>
      </c>
      <c r="AB6" s="35">
        <f t="shared" si="4"/>
        <v>113.59</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2767.72</v>
      </c>
      <c r="AU6" s="35">
        <f t="shared" ref="AU6:BC6" si="6">IF(AU7="",NA(),AU7)</f>
        <v>357.56</v>
      </c>
      <c r="AV6" s="35">
        <f t="shared" si="6"/>
        <v>257.33</v>
      </c>
      <c r="AW6" s="35">
        <f t="shared" si="6"/>
        <v>265.97000000000003</v>
      </c>
      <c r="AX6" s="35">
        <f t="shared" si="6"/>
        <v>273.39999999999998</v>
      </c>
      <c r="AY6" s="35">
        <f t="shared" si="6"/>
        <v>1081.23</v>
      </c>
      <c r="AZ6" s="35">
        <f t="shared" si="6"/>
        <v>406.37</v>
      </c>
      <c r="BA6" s="35">
        <f t="shared" si="6"/>
        <v>398.29</v>
      </c>
      <c r="BB6" s="35">
        <f t="shared" si="6"/>
        <v>388.67</v>
      </c>
      <c r="BC6" s="35">
        <f t="shared" si="6"/>
        <v>355.27</v>
      </c>
      <c r="BD6" s="34" t="str">
        <f>IF(BD7="","",IF(BD7="-","【-】","【"&amp;SUBSTITUTE(TEXT(BD7,"#,##0.00"),"-","△")&amp;"】"))</f>
        <v>【264.34】</v>
      </c>
      <c r="BE6" s="35">
        <f>IF(BE7="",NA(),BE7)</f>
        <v>458.61</v>
      </c>
      <c r="BF6" s="35">
        <f t="shared" ref="BF6:BN6" si="7">IF(BF7="",NA(),BF7)</f>
        <v>430.98</v>
      </c>
      <c r="BG6" s="35">
        <f t="shared" si="7"/>
        <v>406.06</v>
      </c>
      <c r="BH6" s="35">
        <f t="shared" si="7"/>
        <v>377.39</v>
      </c>
      <c r="BI6" s="35">
        <f t="shared" si="7"/>
        <v>328.15</v>
      </c>
      <c r="BJ6" s="35">
        <f t="shared" si="7"/>
        <v>443.13</v>
      </c>
      <c r="BK6" s="35">
        <f t="shared" si="7"/>
        <v>442.54</v>
      </c>
      <c r="BL6" s="35">
        <f t="shared" si="7"/>
        <v>431</v>
      </c>
      <c r="BM6" s="35">
        <f t="shared" si="7"/>
        <v>422.5</v>
      </c>
      <c r="BN6" s="35">
        <f t="shared" si="7"/>
        <v>458.27</v>
      </c>
      <c r="BO6" s="34" t="str">
        <f>IF(BO7="","",IF(BO7="-","【-】","【"&amp;SUBSTITUTE(TEXT(BO7,"#,##0.00"),"-","△")&amp;"】"))</f>
        <v>【274.27】</v>
      </c>
      <c r="BP6" s="35">
        <f>IF(BP7="",NA(),BP7)</f>
        <v>117.65</v>
      </c>
      <c r="BQ6" s="35">
        <f t="shared" ref="BQ6:BY6" si="8">IF(BQ7="",NA(),BQ7)</f>
        <v>92.34</v>
      </c>
      <c r="BR6" s="35">
        <f t="shared" si="8"/>
        <v>106.21</v>
      </c>
      <c r="BS6" s="35">
        <f t="shared" si="8"/>
        <v>109.01</v>
      </c>
      <c r="BT6" s="35">
        <f t="shared" si="8"/>
        <v>114.17</v>
      </c>
      <c r="BU6" s="35">
        <f t="shared" si="8"/>
        <v>95.4</v>
      </c>
      <c r="BV6" s="35">
        <f t="shared" si="8"/>
        <v>98.6</v>
      </c>
      <c r="BW6" s="35">
        <f t="shared" si="8"/>
        <v>100.82</v>
      </c>
      <c r="BX6" s="35">
        <f t="shared" si="8"/>
        <v>101.64</v>
      </c>
      <c r="BY6" s="35">
        <f t="shared" si="8"/>
        <v>96.77</v>
      </c>
      <c r="BZ6" s="34" t="str">
        <f>IF(BZ7="","",IF(BZ7="-","【-】","【"&amp;SUBSTITUTE(TEXT(BZ7,"#,##0.00"),"-","△")&amp;"】"))</f>
        <v>【104.36】</v>
      </c>
      <c r="CA6" s="35">
        <f>IF(CA7="",NA(),CA7)</f>
        <v>133.22999999999999</v>
      </c>
      <c r="CB6" s="35">
        <f t="shared" ref="CB6:CJ6" si="9">IF(CB7="",NA(),CB7)</f>
        <v>170.88</v>
      </c>
      <c r="CC6" s="35">
        <f t="shared" si="9"/>
        <v>149.08000000000001</v>
      </c>
      <c r="CD6" s="35">
        <f t="shared" si="9"/>
        <v>145.54</v>
      </c>
      <c r="CE6" s="35">
        <f t="shared" si="9"/>
        <v>138.66999999999999</v>
      </c>
      <c r="CF6" s="35">
        <f t="shared" si="9"/>
        <v>186.15</v>
      </c>
      <c r="CG6" s="35">
        <f t="shared" si="9"/>
        <v>181.67</v>
      </c>
      <c r="CH6" s="35">
        <f t="shared" si="9"/>
        <v>179.55</v>
      </c>
      <c r="CI6" s="35">
        <f t="shared" si="9"/>
        <v>179.16</v>
      </c>
      <c r="CJ6" s="35">
        <f t="shared" si="9"/>
        <v>187.18</v>
      </c>
      <c r="CK6" s="34" t="str">
        <f>IF(CK7="","",IF(CK7="-","【-】","【"&amp;SUBSTITUTE(TEXT(CK7,"#,##0.00"),"-","△")&amp;"】"))</f>
        <v>【165.71】</v>
      </c>
      <c r="CL6" s="35">
        <f>IF(CL7="",NA(),CL7)</f>
        <v>22.65</v>
      </c>
      <c r="CM6" s="35">
        <f t="shared" ref="CM6:CU6" si="10">IF(CM7="",NA(),CM7)</f>
        <v>22.32</v>
      </c>
      <c r="CN6" s="35">
        <f t="shared" si="10"/>
        <v>22.04</v>
      </c>
      <c r="CO6" s="35">
        <f t="shared" si="10"/>
        <v>23.24</v>
      </c>
      <c r="CP6" s="35">
        <f t="shared" si="10"/>
        <v>24.19</v>
      </c>
      <c r="CQ6" s="35">
        <f t="shared" si="10"/>
        <v>54.47</v>
      </c>
      <c r="CR6" s="35">
        <f t="shared" si="10"/>
        <v>53.61</v>
      </c>
      <c r="CS6" s="35">
        <f t="shared" si="10"/>
        <v>53.52</v>
      </c>
      <c r="CT6" s="35">
        <f t="shared" si="10"/>
        <v>54.24</v>
      </c>
      <c r="CU6" s="35">
        <f t="shared" si="10"/>
        <v>55.88</v>
      </c>
      <c r="CV6" s="34" t="str">
        <f>IF(CV7="","",IF(CV7="-","【-】","【"&amp;SUBSTITUTE(TEXT(CV7,"#,##0.00"),"-","△")&amp;"】"))</f>
        <v>【60.41】</v>
      </c>
      <c r="CW6" s="35">
        <f>IF(CW7="",NA(),CW7)</f>
        <v>77.13</v>
      </c>
      <c r="CX6" s="35">
        <f t="shared" ref="CX6:DF6" si="11">IF(CX7="",NA(),CX7)</f>
        <v>77.03</v>
      </c>
      <c r="CY6" s="35">
        <f t="shared" si="11"/>
        <v>76.16</v>
      </c>
      <c r="CZ6" s="35">
        <f t="shared" si="11"/>
        <v>71.37</v>
      </c>
      <c r="DA6" s="35">
        <f t="shared" si="11"/>
        <v>71.709999999999994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15.31</v>
      </c>
      <c r="DI6" s="35">
        <f t="shared" ref="DI6:DQ6" si="12">IF(DI7="",NA(),DI7)</f>
        <v>38.04</v>
      </c>
      <c r="DJ6" s="35">
        <f t="shared" si="12"/>
        <v>38.729999999999997</v>
      </c>
      <c r="DK6" s="35">
        <f t="shared" si="12"/>
        <v>39.020000000000003</v>
      </c>
      <c r="DL6" s="35">
        <f t="shared" si="12"/>
        <v>39.35</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24112</v>
      </c>
      <c r="D7" s="37">
        <v>46</v>
      </c>
      <c r="E7" s="37">
        <v>1</v>
      </c>
      <c r="F7" s="37">
        <v>0</v>
      </c>
      <c r="G7" s="37">
        <v>1</v>
      </c>
      <c r="H7" s="37" t="s">
        <v>105</v>
      </c>
      <c r="I7" s="37" t="s">
        <v>106</v>
      </c>
      <c r="J7" s="37" t="s">
        <v>107</v>
      </c>
      <c r="K7" s="37" t="s">
        <v>108</v>
      </c>
      <c r="L7" s="37" t="s">
        <v>109</v>
      </c>
      <c r="M7" s="37" t="s">
        <v>110</v>
      </c>
      <c r="N7" s="38" t="s">
        <v>111</v>
      </c>
      <c r="O7" s="38">
        <v>85.53</v>
      </c>
      <c r="P7" s="38">
        <v>100.69</v>
      </c>
      <c r="Q7" s="38">
        <v>3013</v>
      </c>
      <c r="R7" s="38">
        <v>10475</v>
      </c>
      <c r="S7" s="38">
        <v>252.68</v>
      </c>
      <c r="T7" s="38">
        <v>41.46</v>
      </c>
      <c r="U7" s="38">
        <v>10531</v>
      </c>
      <c r="V7" s="38">
        <v>119.83</v>
      </c>
      <c r="W7" s="38">
        <v>87.88</v>
      </c>
      <c r="X7" s="38">
        <v>121.18</v>
      </c>
      <c r="Y7" s="38">
        <v>97.22</v>
      </c>
      <c r="Z7" s="38">
        <v>107.64</v>
      </c>
      <c r="AA7" s="38">
        <v>109.66</v>
      </c>
      <c r="AB7" s="38">
        <v>113.59</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2767.72</v>
      </c>
      <c r="AU7" s="38">
        <v>357.56</v>
      </c>
      <c r="AV7" s="38">
        <v>257.33</v>
      </c>
      <c r="AW7" s="38">
        <v>265.97000000000003</v>
      </c>
      <c r="AX7" s="38">
        <v>273.39999999999998</v>
      </c>
      <c r="AY7" s="38">
        <v>1081.23</v>
      </c>
      <c r="AZ7" s="38">
        <v>406.37</v>
      </c>
      <c r="BA7" s="38">
        <v>398.29</v>
      </c>
      <c r="BB7" s="38">
        <v>388.67</v>
      </c>
      <c r="BC7" s="38">
        <v>355.27</v>
      </c>
      <c r="BD7" s="38">
        <v>264.33999999999997</v>
      </c>
      <c r="BE7" s="38">
        <v>458.61</v>
      </c>
      <c r="BF7" s="38">
        <v>430.98</v>
      </c>
      <c r="BG7" s="38">
        <v>406.06</v>
      </c>
      <c r="BH7" s="38">
        <v>377.39</v>
      </c>
      <c r="BI7" s="38">
        <v>328.15</v>
      </c>
      <c r="BJ7" s="38">
        <v>443.13</v>
      </c>
      <c r="BK7" s="38">
        <v>442.54</v>
      </c>
      <c r="BL7" s="38">
        <v>431</v>
      </c>
      <c r="BM7" s="38">
        <v>422.5</v>
      </c>
      <c r="BN7" s="38">
        <v>458.27</v>
      </c>
      <c r="BO7" s="38">
        <v>274.27</v>
      </c>
      <c r="BP7" s="38">
        <v>117.65</v>
      </c>
      <c r="BQ7" s="38">
        <v>92.34</v>
      </c>
      <c r="BR7" s="38">
        <v>106.21</v>
      </c>
      <c r="BS7" s="38">
        <v>109.01</v>
      </c>
      <c r="BT7" s="38">
        <v>114.17</v>
      </c>
      <c r="BU7" s="38">
        <v>95.4</v>
      </c>
      <c r="BV7" s="38">
        <v>98.6</v>
      </c>
      <c r="BW7" s="38">
        <v>100.82</v>
      </c>
      <c r="BX7" s="38">
        <v>101.64</v>
      </c>
      <c r="BY7" s="38">
        <v>96.77</v>
      </c>
      <c r="BZ7" s="38">
        <v>104.36</v>
      </c>
      <c r="CA7" s="38">
        <v>133.22999999999999</v>
      </c>
      <c r="CB7" s="38">
        <v>170.88</v>
      </c>
      <c r="CC7" s="38">
        <v>149.08000000000001</v>
      </c>
      <c r="CD7" s="38">
        <v>145.54</v>
      </c>
      <c r="CE7" s="38">
        <v>138.66999999999999</v>
      </c>
      <c r="CF7" s="38">
        <v>186.15</v>
      </c>
      <c r="CG7" s="38">
        <v>181.67</v>
      </c>
      <c r="CH7" s="38">
        <v>179.55</v>
      </c>
      <c r="CI7" s="38">
        <v>179.16</v>
      </c>
      <c r="CJ7" s="38">
        <v>187.18</v>
      </c>
      <c r="CK7" s="38">
        <v>165.71</v>
      </c>
      <c r="CL7" s="38">
        <v>22.65</v>
      </c>
      <c r="CM7" s="38">
        <v>22.32</v>
      </c>
      <c r="CN7" s="38">
        <v>22.04</v>
      </c>
      <c r="CO7" s="38">
        <v>23.24</v>
      </c>
      <c r="CP7" s="38">
        <v>24.19</v>
      </c>
      <c r="CQ7" s="38">
        <v>54.47</v>
      </c>
      <c r="CR7" s="38">
        <v>53.61</v>
      </c>
      <c r="CS7" s="38">
        <v>53.52</v>
      </c>
      <c r="CT7" s="38">
        <v>54.24</v>
      </c>
      <c r="CU7" s="38">
        <v>55.88</v>
      </c>
      <c r="CV7" s="38">
        <v>60.41</v>
      </c>
      <c r="CW7" s="38">
        <v>77.13</v>
      </c>
      <c r="CX7" s="38">
        <v>77.03</v>
      </c>
      <c r="CY7" s="38">
        <v>76.16</v>
      </c>
      <c r="CZ7" s="38">
        <v>71.37</v>
      </c>
      <c r="DA7" s="38">
        <v>71.709999999999994</v>
      </c>
      <c r="DB7" s="38">
        <v>81.459999999999994</v>
      </c>
      <c r="DC7" s="38">
        <v>81.31</v>
      </c>
      <c r="DD7" s="38">
        <v>81.459999999999994</v>
      </c>
      <c r="DE7" s="38">
        <v>81.680000000000007</v>
      </c>
      <c r="DF7" s="38">
        <v>80.989999999999995</v>
      </c>
      <c r="DG7" s="38">
        <v>89.93</v>
      </c>
      <c r="DH7" s="38">
        <v>15.31</v>
      </c>
      <c r="DI7" s="38">
        <v>38.04</v>
      </c>
      <c r="DJ7" s="38">
        <v>38.729999999999997</v>
      </c>
      <c r="DK7" s="38">
        <v>39.020000000000003</v>
      </c>
      <c r="DL7" s="38">
        <v>39.35</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v>
      </c>
      <c r="EE7" s="38">
        <v>0</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