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会計係業務\若沢⇔棟方\"/>
    </mc:Choice>
  </mc:AlternateContent>
  <workbookProtection workbookAlgorithmName="SHA-512" workbookHashValue="bDxRJqhRALMyoDj/WqZlHCzrdIskhEoihrclIGKN+b3yE4ev6onNV4tyBWIa8qVcqVFVeeYdTdxa3Rl/W7IxlA==" workbookSaltValue="CJtCE6nzr10Bfm+pkVaCxQ=="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<sst xmlns="http://schemas.openxmlformats.org/spreadsheetml/2006/main" count="232" uniqueCount="119">
  <si>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</si>
  <si>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</si>
  <si>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</si>
  <si>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</si>
  <si>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</si>
  <si>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</si>
  <si>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</si>
  <si>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</si>
  <si>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</si>
  <si>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</si>
  <si>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</si>
  <si>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</si>
  <si>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</si>
  <si>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</si>
  <si>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</si>
  <si>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</si>
  <si>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</si>
  <si>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</si>
  <si>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</si>
  <si>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</si>
  <si>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</si>
  <si>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</si>
  <si>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</si>
  <si>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</si>
  <si>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</si>
  <si>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</si>
  <si>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</si>
  <si>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</si>
  <si>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</si>
  <si>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</si>
  <si>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</si>
  <si>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</si>
  <si>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</si>
  <si>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</si>
  <si>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</si>
  <si>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</si>
  <si>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</si>
  <si>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</si>
  <si>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</si>
  <si>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</si>
  <si>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</si>
  <si>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</si>
  <si>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</si>
  <si>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</si>
  <si>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</si>
  <si>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</si>
  <si>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</si>
  <si>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</si>
  <si>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</si>
  <si>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</si>
  <si>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</si>
  <si>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</si>
  <si>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</si>
  <si>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</si>
  <si>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</si>
  <si>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</si>
  <si>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</si>
  <si>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</si>
  <si>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</si>
  <si>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</si>
  <si>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</si>
  <si>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</si>
  <si>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</si>
  <si>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</si>
  <si>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</si>
  <si>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</si>
  <si>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</si>
  <si>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</si>
  <si>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</si>
  <si>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</si>
  <si>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</si>
  <si>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</si>
  <si>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</si>
  <si>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</si>
  <si>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</si>
  <si>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</si>
  <si>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</si>
  <si>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</si>
  <si>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</si>
  <si>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</si>
  <si>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</si>
  <si>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</si>
  <si>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</si>
  <si>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</si>
  <si>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</si>
  <si>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</si>
  <si>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</si>
  <si>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</si>
  <si>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</si>
  <si>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</si>
  <si>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</si>
  <si>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</si>
  <si>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</si>
  <si>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</si>
  <si>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</si>
  <si>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</si>
  <si>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</si>
  <si>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</si>
  <si>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</si>
  <si>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</si>
  <si>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</si>
  <si>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</si>
  <si>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</si>
  <si>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</si>
  <si>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</si>
  <si>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</si>
  <si>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</si>
  <si>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</si>
  <si>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</si>
  <si>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</si>
  <si>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</si>
  <si>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</si>
  <si>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</si>
  <si>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</si>
  <si>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</si>
  <si>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</si>
  <si>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①有形固定資産減価償却率を見ると、類似団体と比較して老朽化は進んでいない状態と判断できる。
②管路経年化率を見ると、上昇傾向にあるが、類似団体と比較して下回っているので法定耐用年数を経過した管路は少ないと判断できる。
③管路更新率を見ると他の類似団体を上回っており、積極的に管路の更新が行われ、良好な状態にあると判断できる。</t>
    <phoneticPr fontId="4"/>
  </si>
  <si>
    <t>経営状況は、現在のところ良好な状態と言えるが、今後は人口減少等により料金収入が緩やかな減少傾向と見込まれることから、経費削減・経営の効率化に努める必要がある。
　老朽化の状況についても、良好な状態にあると言えるが、企業債残高対給水収益比率や給水原価から当市の企業債に頼った経営や給水原価の高さが読み取れることから、管路更新事業については、更新すべき管路に優先順位をつけて計画し、更新事業の平準化を図っていくことが必要となる。</t>
    <phoneticPr fontId="4"/>
  </si>
  <si>
    <t>①経常収支比率は、浄水場の修繕事業や水道事業全体基本計画策定事業により営業費用が増大したため類似団体平均値を下回ったが、100％を上回っているため比較的良好である。
②累積欠損金は発生しておらず、累積欠損金比率は０％となっている。
③流動比率は100％以上であるが、類似団体の平均値をやや下回っている状況にある。
④企業債残高対給水収益比率は、類似団体の平均値と比較すると各年度ともに倍以上の高い水準となっており、企業債に頼って積極的な事業を行ってきたことがわかる。
⑤料金回収率は、例年100％を超えていたが、本年度は浄水場の修繕事業や水道事業全体基本計画策定事業で営業費用が増大したため100％をやや下回った。
⑥給水原価は、類似団体の平均値と比較すると各年度ともに高い水準となっているため、維持管理費の削減や経営の効率化に努める必要がある。
⑦施設利用率は類似団体の平均値と比較すると、高い水準となっている。
⑧有収率は、老朽管の更新事業等により管路の更新率が上がったことや平成26年度から漏水調査を実施したことにより、近年では改善が見られ、類似団体平均値を上回った。</t>
    <rPh sb="9" eb="12">
      <t>ジョウスイジョウ</t>
    </rPh>
    <rPh sb="13" eb="15">
      <t>シュウゼン</t>
    </rPh>
    <rPh sb="15" eb="17">
      <t>ジギョウ</t>
    </rPh>
    <rPh sb="18" eb="20">
      <t>スイドウ</t>
    </rPh>
    <rPh sb="20" eb="22">
      <t>ジギョウ</t>
    </rPh>
    <rPh sb="22" eb="24">
      <t>ゼンタイ</t>
    </rPh>
    <rPh sb="24" eb="26">
      <t>キホン</t>
    </rPh>
    <rPh sb="26" eb="28">
      <t>ケイカク</t>
    </rPh>
    <rPh sb="28" eb="30">
      <t>サクテイ</t>
    </rPh>
    <rPh sb="30" eb="32">
      <t>ジギョウ</t>
    </rPh>
    <rPh sb="35" eb="37">
      <t>エイギョウ</t>
    </rPh>
    <rPh sb="37" eb="39">
      <t>ヒヨウ</t>
    </rPh>
    <rPh sb="40" eb="42">
      <t>ゾウダイ</t>
    </rPh>
    <rPh sb="46" eb="48">
      <t>ルイジ</t>
    </rPh>
    <rPh sb="48" eb="50">
      <t>ダンタイ</t>
    </rPh>
    <rPh sb="50" eb="53">
      <t>ヘイキンチ</t>
    </rPh>
    <rPh sb="54" eb="56">
      <t>シタマワ</t>
    </rPh>
    <rPh sb="65" eb="67">
      <t>ウワマワ</t>
    </rPh>
    <rPh sb="73" eb="76">
      <t>ヒカクテキ</t>
    </rPh>
    <rPh sb="76" eb="78">
      <t>リョウコウ</t>
    </rPh>
    <rPh sb="242" eb="244">
      <t>レイネン</t>
    </rPh>
    <rPh sb="256" eb="257">
      <t>ホン</t>
    </rPh>
    <rPh sb="257" eb="259">
      <t>ネンド</t>
    </rPh>
    <rPh sb="260" eb="263">
      <t>ジョウスイジョウ</t>
    </rPh>
    <rPh sb="264" eb="266">
      <t>シュウゼン</t>
    </rPh>
    <rPh sb="266" eb="268">
      <t>ジギョウ</t>
    </rPh>
    <rPh sb="269" eb="271">
      <t>スイドウ</t>
    </rPh>
    <rPh sb="271" eb="273">
      <t>ジギョウ</t>
    </rPh>
    <rPh sb="273" eb="275">
      <t>ゼンタイ</t>
    </rPh>
    <rPh sb="275" eb="277">
      <t>キホン</t>
    </rPh>
    <rPh sb="277" eb="279">
      <t>ケイカク</t>
    </rPh>
    <rPh sb="279" eb="281">
      <t>サクテイ</t>
    </rPh>
    <rPh sb="281" eb="283">
      <t>ジギョウ</t>
    </rPh>
    <rPh sb="284" eb="286">
      <t>エイギョウ</t>
    </rPh>
    <rPh sb="286" eb="288">
      <t>ヒヨウ</t>
    </rPh>
    <rPh sb="289" eb="291">
      <t>ゾウダイ</t>
    </rPh>
    <rPh sb="302" eb="304">
      <t>シタマワ</t>
    </rPh>
    <rPh sb="352" eb="353">
      <t>ヒ</t>
    </rPh>
    <rPh sb="463" eb="465">
      <t>キンネン</t>
    </rPh>
    <rPh sb="467" eb="469">
      <t>カイゼン</t>
    </rPh>
    <rPh sb="470" eb="471">
      <t>ミ</t>
    </rPh>
    <rPh sb="474" eb="476">
      <t>ルイジ</t>
    </rPh>
    <rPh sb="476" eb="478">
      <t>ダンタイ</t>
    </rPh>
    <rPh sb="478" eb="481">
      <t>ヘイキンチ</t>
    </rPh>
    <rPh sb="482" eb="48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</si>
</sst>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2.08</c:v>
                </c:pt>
                <c:pt idx="1">
                  <c:v>0.92</c:v>
                </c:pt>
                <c:pt idx="2">
                  <c:v>0.85</c:v>
                </c:pt>
                <c:pt idx="3">
                  <c:v>3.36</c:v>
                </c:pt>
                <c:pt idx="4">
                  <c:v>1.93</c:v>
                </c:pt>
              </c:numCache>
            </c:numRef>
          </c:val>
          <c:extLst>
            <c:ext xmlns:c16="http://schemas.microsoft.com/office/drawing/2014/chart" uri="{C3380CC4-5D6E-409C-BE32-E72D297353CC}">
              <c16:uniqueId val="{00000000-DC0E-47C9-A319-E1F3455988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DC0E-47C9-A319-E1F3455988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70.86</c:v>
                </c:pt>
                <c:pt idx="1">
                  <c:v>69.709999999999994</c:v>
                </c:pt>
                <c:pt idx="2">
                  <c:v>68.5</c:v>
                </c:pt>
                <c:pt idx="3">
                  <c:v>73.89</c:v>
                </c:pt>
                <c:pt idx="4">
                  <c:v>72.790000000000006</c:v>
                </c:pt>
              </c:numCache>
            </c:numRef>
          </c:val>
          <c:extLst>
            <c:ext xmlns:c16="http://schemas.microsoft.com/office/drawing/2014/chart" uri="{C3380CC4-5D6E-409C-BE32-E72D297353CC}">
              <c16:uniqueId val="{00000000-1FEF-41D9-870B-C32D6B7ED6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1FEF-41D9-870B-C32D6B7ED6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84.71</c:v>
                </c:pt>
                <c:pt idx="1">
                  <c:v>84.84</c:v>
                </c:pt>
                <c:pt idx="2">
                  <c:v>86.07</c:v>
                </c:pt>
                <c:pt idx="3">
                  <c:v>87.04</c:v>
                </c:pt>
                <c:pt idx="4">
                  <c:v>87.63</c:v>
                </c:pt>
              </c:numCache>
            </c:numRef>
          </c:val>
          <c:extLst>
            <c:ext xmlns:c16="http://schemas.microsoft.com/office/drawing/2014/chart" uri="{C3380CC4-5D6E-409C-BE32-E72D297353CC}">
              <c16:uniqueId val="{00000000-224E-40D3-AA68-17AB660C18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224E-40D3-AA68-17AB660C18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109.88</c:v>
                </c:pt>
                <c:pt idx="1">
                  <c:v>111.69</c:v>
                </c:pt>
                <c:pt idx="2">
                  <c:v>116.53</c:v>
                </c:pt>
                <c:pt idx="3">
                  <c:v>116.43</c:v>
                </c:pt>
                <c:pt idx="4">
                  <c:v>108.2</c:v>
                </c:pt>
              </c:numCache>
            </c:numRef>
          </c:val>
          <c:extLst>
            <c:ext xmlns:c16="http://schemas.microsoft.com/office/drawing/2014/chart" uri="{C3380CC4-5D6E-409C-BE32-E72D297353CC}">
              <c16:uniqueId val="{00000000-ADC0-4EAE-B723-5962D03392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ADC0-4EAE-B723-5962D03392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37.21</c:v>
                </c:pt>
                <c:pt idx="1">
                  <c:v>39.97</c:v>
                </c:pt>
                <c:pt idx="2">
                  <c:v>41.75</c:v>
                </c:pt>
                <c:pt idx="3">
                  <c:v>39.479999999999997</c:v>
                </c:pt>
                <c:pt idx="4">
                  <c:v>40.53</c:v>
                </c:pt>
              </c:numCache>
            </c:numRef>
          </c:val>
          <c:extLst>
            <c:ext xmlns:c16="http://schemas.microsoft.com/office/drawing/2014/chart" uri="{C3380CC4-5D6E-409C-BE32-E72D297353CC}">
              <c16:uniqueId val="{00000000-485E-40BC-827F-32A07CE2F9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485E-40BC-827F-32A07CE2F9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0.34</c:v>
                </c:pt>
                <c:pt idx="1">
                  <c:v>4.3</c:v>
                </c:pt>
                <c:pt idx="2">
                  <c:v>3.65</c:v>
                </c:pt>
                <c:pt idx="3">
                  <c:v>7.43</c:v>
                </c:pt>
                <c:pt idx="4">
                  <c:v>6.6</c:v>
                </c:pt>
              </c:numCache>
            </c:numRef>
          </c:val>
          <c:extLst>
            <c:ext xmlns:c16="http://schemas.microsoft.com/office/drawing/2014/chart" uri="{C3380CC4-5D6E-409C-BE32-E72D297353CC}">
              <c16:uniqueId val="{00000000-850B-4B9F-9888-FB2672CA44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850B-4B9F-9888-FB2672CA44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7E-4EA9-9B4C-97E65C4FA0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E97E-4EA9-9B4C-97E65C4FA0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7905.18</c:v>
                </c:pt>
                <c:pt idx="1">
                  <c:v>318.88</c:v>
                </c:pt>
                <c:pt idx="2">
                  <c:v>280.14</c:v>
                </c:pt>
                <c:pt idx="3">
                  <c:v>232.78</c:v>
                </c:pt>
                <c:pt idx="4">
                  <c:v>199.45</c:v>
                </c:pt>
              </c:numCache>
            </c:numRef>
          </c:val>
          <c:extLst>
            <c:ext xmlns:c16="http://schemas.microsoft.com/office/drawing/2014/chart" uri="{C3380CC4-5D6E-409C-BE32-E72D297353CC}">
              <c16:uniqueId val="{00000000-E831-432B-85A9-A28AE3BCDD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E831-432B-85A9-A28AE3BCDD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713.57</c:v>
                </c:pt>
                <c:pt idx="1">
                  <c:v>724.48</c:v>
                </c:pt>
                <c:pt idx="2">
                  <c:v>702.4</c:v>
                </c:pt>
                <c:pt idx="3">
                  <c:v>705.98</c:v>
                </c:pt>
                <c:pt idx="4">
                  <c:v>673.24</c:v>
                </c:pt>
              </c:numCache>
            </c:numRef>
          </c:val>
          <c:extLst>
            <c:ext xmlns:c16="http://schemas.microsoft.com/office/drawing/2014/chart" uri="{C3380CC4-5D6E-409C-BE32-E72D297353CC}">
              <c16:uniqueId val="{00000000-F030-4DA5-A5DE-DADC8FDED0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F030-4DA5-A5DE-DADC8FDED0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101.83</c:v>
                </c:pt>
                <c:pt idx="1">
                  <c:v>102.63</c:v>
                </c:pt>
                <c:pt idx="2">
                  <c:v>106.84</c:v>
                </c:pt>
                <c:pt idx="3">
                  <c:v>106.38</c:v>
                </c:pt>
                <c:pt idx="4">
                  <c:v>97.86</c:v>
                </c:pt>
              </c:numCache>
            </c:numRef>
          </c:val>
          <c:extLst>
            <c:ext xmlns:c16="http://schemas.microsoft.com/office/drawing/2014/chart" uri="{C3380CC4-5D6E-409C-BE32-E72D297353CC}">
              <c16:uniqueId val="{00000000-4268-49CC-8A45-6FE00583FF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4268-49CC-8A45-6FE00583FF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214.01</c:v>
                </c:pt>
                <c:pt idx="1">
                  <c:v>213.15</c:v>
                </c:pt>
                <c:pt idx="2">
                  <c:v>205.39</c:v>
                </c:pt>
                <c:pt idx="3">
                  <c:v>206.81</c:v>
                </c:pt>
                <c:pt idx="4">
                  <c:v>225.22</c:v>
                </c:pt>
              </c:numCache>
            </c:numRef>
          </c:val>
          <c:extLst>
            <c:ext xmlns:c16="http://schemas.microsoft.com/office/drawing/2014/chart" uri="{C3380CC4-5D6E-409C-BE32-E72D297353CC}">
              <c16:uniqueId val="{00000000-030A-4656-B6FB-538AE6BEB9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030A-4656-B6FB-538AE6BEB9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7" zoomScaleNormal="100" workbookViewId="0">
      <selection activeCell="CE20" sqref="CE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十和田市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62296</v>
      </c>
      <c r="AM8" s="59"/>
      <c r="AN8" s="59"/>
      <c r="AO8" s="59"/>
      <c r="AP8" s="59"/>
      <c r="AQ8" s="59"/>
      <c r="AR8" s="59"/>
      <c r="AS8" s="59"/>
      <c r="AT8" s="50">
        <f>データ!$S$6</f>
        <v>725.65</v>
      </c>
      <c r="AU8" s="51"/>
      <c r="AV8" s="51"/>
      <c r="AW8" s="51"/>
      <c r="AX8" s="51"/>
      <c r="AY8" s="51"/>
      <c r="AZ8" s="51"/>
      <c r="BA8" s="51"/>
      <c r="BB8" s="52">
        <f>データ!$T$6</f>
        <v>85.85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51.88</v>
      </c>
      <c r="J10" s="51"/>
      <c r="K10" s="51"/>
      <c r="L10" s="51"/>
      <c r="M10" s="51"/>
      <c r="N10" s="51"/>
      <c r="O10" s="62"/>
      <c r="P10" s="52">
        <f>データ!$P$6</f>
        <v>98.46</v>
      </c>
      <c r="Q10" s="52"/>
      <c r="R10" s="52"/>
      <c r="S10" s="52"/>
      <c r="T10" s="52"/>
      <c r="U10" s="52"/>
      <c r="V10" s="52"/>
      <c r="W10" s="59">
        <f>データ!$Q$6</f>
        <v>3963</v>
      </c>
      <c r="X10" s="59"/>
      <c r="Y10" s="59"/>
      <c r="Z10" s="59"/>
      <c r="AA10" s="59"/>
      <c r="AB10" s="59"/>
      <c r="AC10" s="59"/>
      <c r="AD10" s="2"/>
      <c r="AE10" s="2"/>
      <c r="AF10" s="2"/>
      <c r="AG10" s="2"/>
      <c r="AH10" s="4"/>
      <c r="AI10" s="4"/>
      <c r="AJ10" s="4"/>
      <c r="AK10" s="4"/>
      <c r="AL10" s="59">
        <f>データ!$U$6</f>
        <v>60902</v>
      </c>
      <c r="AM10" s="59"/>
      <c r="AN10" s="59"/>
      <c r="AO10" s="59"/>
      <c r="AP10" s="59"/>
      <c r="AQ10" s="59"/>
      <c r="AR10" s="59"/>
      <c r="AS10" s="59"/>
      <c r="AT10" s="50">
        <f>データ!$V$6</f>
        <v>142.83000000000001</v>
      </c>
      <c r="AU10" s="51"/>
      <c r="AV10" s="51"/>
      <c r="AW10" s="51"/>
      <c r="AX10" s="51"/>
      <c r="AY10" s="51"/>
      <c r="AZ10" s="51"/>
      <c r="BA10" s="51"/>
      <c r="BB10" s="52">
        <f>データ!$W$6</f>
        <v>426.4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MFbOy+6nF7tgDn7XvuPWlE5QIAWjOrTyzMM1d39R+3DqlO0/t2eVl9d9gO+AZFBEY3tQLPNA32VqZmf3TnXQ==" saltValue="ypeEoYy78496FPlb7+z2l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22063</v>
      </c>
      <c r="D6" s="33">
        <f t="shared" si="3"/>
        <v>46</v>
      </c>
      <c r="E6" s="33">
        <f t="shared" si="3"/>
        <v>1</v>
      </c>
      <c r="F6" s="33">
        <f t="shared" si="3"/>
        <v>0</v>
      </c>
      <c r="G6" s="33">
        <f t="shared" si="3"/>
        <v>1</v>
      </c>
      <c r="H6" s="33" t="str">
        <f t="shared" si="3"/>
        <v>青森県　十和田市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51.88</v>
      </c>
      <c r="P6" s="34">
        <f t="shared" si="3"/>
        <v>98.46</v>
      </c>
      <c r="Q6" s="34">
        <f t="shared" si="3"/>
        <v>3963</v>
      </c>
      <c r="R6" s="34">
        <f t="shared" si="3"/>
        <v>62296</v>
      </c>
      <c r="S6" s="34">
        <f t="shared" si="3"/>
        <v>725.65</v>
      </c>
      <c r="T6" s="34">
        <f t="shared" si="3"/>
        <v>85.85</v>
      </c>
      <c r="U6" s="34">
        <f t="shared" si="3"/>
        <v>60902</v>
      </c>
      <c r="V6" s="34">
        <f t="shared" si="3"/>
        <v>142.83000000000001</v>
      </c>
      <c r="W6" s="34">
        <f t="shared" si="3"/>
        <v>426.4</v>
      </c>
      <c r="X6" s="35">
        <f>IF(X7="",NA(),X7)</f>
        <v>109.88</v>
      </c>
      <c r="Y6" s="35">
        <f t="shared" ref="Y6:AG6" si="4">IF(Y7="",NA(),Y7)</f>
        <v>111.69</v>
      </c>
      <c r="Z6" s="35">
        <f t="shared" si="4"/>
        <v>116.53</v>
      </c>
      <c r="AA6" s="35">
        <f t="shared" si="4"/>
        <v>116.43</v>
      </c>
      <c r="AB6" s="35">
        <f t="shared" si="4"/>
        <v>108.2</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7905.18</v>
      </c>
      <c r="AU6" s="35">
        <f t="shared" ref="AU6:BC6" si="6">IF(AU7="",NA(),AU7)</f>
        <v>318.88</v>
      </c>
      <c r="AV6" s="35">
        <f t="shared" si="6"/>
        <v>280.14</v>
      </c>
      <c r="AW6" s="35">
        <f t="shared" si="6"/>
        <v>232.78</v>
      </c>
      <c r="AX6" s="35">
        <f t="shared" si="6"/>
        <v>199.45</v>
      </c>
      <c r="AY6" s="35">
        <f t="shared" si="6"/>
        <v>739.59</v>
      </c>
      <c r="AZ6" s="35">
        <f t="shared" si="6"/>
        <v>335.95</v>
      </c>
      <c r="BA6" s="35">
        <f t="shared" si="6"/>
        <v>346.59</v>
      </c>
      <c r="BB6" s="35">
        <f t="shared" si="6"/>
        <v>357.82</v>
      </c>
      <c r="BC6" s="35">
        <f t="shared" si="6"/>
        <v>355.5</v>
      </c>
      <c r="BD6" s="34" t="str">
        <f>IF(BD7="","",IF(BD7="-","【-】","【"&amp;SUBSTITUTE(TEXT(BD7,"#,##0.00"),"-","△")&amp;"】"))</f>
        <v>【264.34】</v>
      </c>
      <c r="BE6" s="35">
        <f>IF(BE7="",NA(),BE7)</f>
        <v>713.57</v>
      </c>
      <c r="BF6" s="35">
        <f t="shared" ref="BF6:BN6" si="7">IF(BF7="",NA(),BF7)</f>
        <v>724.48</v>
      </c>
      <c r="BG6" s="35">
        <f t="shared" si="7"/>
        <v>702.4</v>
      </c>
      <c r="BH6" s="35">
        <f t="shared" si="7"/>
        <v>705.98</v>
      </c>
      <c r="BI6" s="35">
        <f t="shared" si="7"/>
        <v>673.24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101.83</v>
      </c>
      <c r="BQ6" s="35">
        <f t="shared" ref="BQ6:BY6" si="8">IF(BQ7="",NA(),BQ7)</f>
        <v>102.63</v>
      </c>
      <c r="BR6" s="35">
        <f t="shared" si="8"/>
        <v>106.84</v>
      </c>
      <c r="BS6" s="35">
        <f t="shared" si="8"/>
        <v>106.38</v>
      </c>
      <c r="BT6" s="35">
        <f t="shared" si="8"/>
        <v>97.86</v>
      </c>
      <c r="BU6" s="35">
        <f t="shared" si="8"/>
        <v>99.46</v>
      </c>
      <c r="BV6" s="35">
        <f t="shared" si="8"/>
        <v>105.21</v>
      </c>
      <c r="BW6" s="35">
        <f t="shared" si="8"/>
        <v>105.71</v>
      </c>
      <c r="BX6" s="35">
        <f t="shared" si="8"/>
        <v>106.01</v>
      </c>
      <c r="BY6" s="35">
        <f t="shared" si="8"/>
        <v>104.57</v>
      </c>
      <c r="BZ6" s="34" t="str">
        <f>IF(BZ7="","",IF(BZ7="-","【-】","【"&amp;SUBSTITUTE(TEXT(BZ7,"#,##0.00"),"-","△")&amp;"】"))</f>
        <v>【104.36】</v>
      </c>
      <c r="CA6" s="35">
        <f>IF(CA7="",NA(),CA7)</f>
        <v>214.01</v>
      </c>
      <c r="CB6" s="35">
        <f t="shared" ref="CB6:CJ6" si="9">IF(CB7="",NA(),CB7)</f>
        <v>213.15</v>
      </c>
      <c r="CC6" s="35">
        <f t="shared" si="9"/>
        <v>205.39</v>
      </c>
      <c r="CD6" s="35">
        <f t="shared" si="9"/>
        <v>206.81</v>
      </c>
      <c r="CE6" s="35">
        <f t="shared" si="9"/>
        <v>225.22</v>
      </c>
      <c r="CF6" s="35">
        <f t="shared" si="9"/>
        <v>171.78</v>
      </c>
      <c r="CG6" s="35">
        <f t="shared" si="9"/>
        <v>162.59</v>
      </c>
      <c r="CH6" s="35">
        <f t="shared" si="9"/>
        <v>162.15</v>
      </c>
      <c r="CI6" s="35">
        <f t="shared" si="9"/>
        <v>162.24</v>
      </c>
      <c r="CJ6" s="35">
        <f t="shared" si="9"/>
        <v>165.47</v>
      </c>
      <c r="CK6" s="34" t="str">
        <f>IF(CK7="","",IF(CK7="-","【-】","【"&amp;SUBSTITUTE(TEXT(CK7,"#,##0.00"),"-","△")&amp;"】"))</f>
        <v>【165.71】</v>
      </c>
      <c r="CL6" s="35">
        <f>IF(CL7="",NA(),CL7)</f>
        <v>70.86</v>
      </c>
      <c r="CM6" s="35">
        <f t="shared" ref="CM6:CU6" si="10">IF(CM7="",NA(),CM7)</f>
        <v>69.709999999999994</v>
      </c>
      <c r="CN6" s="35">
        <f t="shared" si="10"/>
        <v>68.5</v>
      </c>
      <c r="CO6" s="35">
        <f t="shared" si="10"/>
        <v>73.89</v>
      </c>
      <c r="CP6" s="35">
        <f t="shared" si="10"/>
        <v>72.790000000000006</v>
      </c>
      <c r="CQ6" s="35">
        <f t="shared" si="10"/>
        <v>59.68</v>
      </c>
      <c r="CR6" s="35">
        <f t="shared" si="10"/>
        <v>59.17</v>
      </c>
      <c r="CS6" s="35">
        <f t="shared" si="10"/>
        <v>59.34</v>
      </c>
      <c r="CT6" s="35">
        <f t="shared" si="10"/>
        <v>59.11</v>
      </c>
      <c r="CU6" s="35">
        <f t="shared" si="10"/>
        <v>59.74</v>
      </c>
      <c r="CV6" s="34" t="str">
        <f>IF(CV7="","",IF(CV7="-","【-】","【"&amp;SUBSTITUTE(TEXT(CV7,"#,##0.00"),"-","△")&amp;"】"))</f>
        <v>【60.41】</v>
      </c>
      <c r="CW6" s="35">
        <f>IF(CW7="",NA(),CW7)</f>
        <v>84.71</v>
      </c>
      <c r="CX6" s="35">
        <f t="shared" ref="CX6:DF6" si="11">IF(CX7="",NA(),CX7)</f>
        <v>84.84</v>
      </c>
      <c r="CY6" s="35">
        <f t="shared" si="11"/>
        <v>86.07</v>
      </c>
      <c r="CZ6" s="35">
        <f t="shared" si="11"/>
        <v>87.04</v>
      </c>
      <c r="DA6" s="35">
        <f t="shared" si="11"/>
        <v>87.63</v>
      </c>
      <c r="DB6" s="35">
        <f t="shared" si="11"/>
        <v>87.63</v>
      </c>
      <c r="DC6" s="35">
        <f t="shared" si="11"/>
        <v>87.6</v>
      </c>
      <c r="DD6" s="35">
        <f t="shared" si="11"/>
        <v>87.74</v>
      </c>
      <c r="DE6" s="35">
        <f t="shared" si="11"/>
        <v>87.91</v>
      </c>
      <c r="DF6" s="35">
        <f t="shared" si="11"/>
        <v>87.28</v>
      </c>
      <c r="DG6" s="34" t="str">
        <f>IF(DG7="","",IF(DG7="-","【-】","【"&amp;SUBSTITUTE(TEXT(DG7,"#,##0.00"),"-","△")&amp;"】"))</f>
        <v>【89.93】</v>
      </c>
      <c r="DH6" s="35">
        <f>IF(DH7="",NA(),DH7)</f>
        <v>37.21</v>
      </c>
      <c r="DI6" s="35">
        <f t="shared" ref="DI6:DQ6" si="12">IF(DI7="",NA(),DI7)</f>
        <v>39.97</v>
      </c>
      <c r="DJ6" s="35">
        <f t="shared" si="12"/>
        <v>41.75</v>
      </c>
      <c r="DK6" s="35">
        <f t="shared" si="12"/>
        <v>39.479999999999997</v>
      </c>
      <c r="DL6" s="35">
        <f t="shared" si="12"/>
        <v>40.53</v>
      </c>
      <c r="DM6" s="35">
        <f t="shared" si="12"/>
        <v>39.65</v>
      </c>
      <c r="DN6" s="35">
        <f t="shared" si="12"/>
        <v>45.25</v>
      </c>
      <c r="DO6" s="35">
        <f t="shared" si="12"/>
        <v>46.27</v>
      </c>
      <c r="DP6" s="35">
        <f t="shared" si="12"/>
        <v>46.88</v>
      </c>
      <c r="DQ6" s="35">
        <f t="shared" si="12"/>
        <v>46.94</v>
      </c>
      <c r="DR6" s="34" t="str">
        <f>IF(DR7="","",IF(DR7="-","【-】","【"&amp;SUBSTITUTE(TEXT(DR7,"#,##0.00"),"-","△")&amp;"】"))</f>
        <v>【48.12】</v>
      </c>
      <c r="DS6" s="35">
        <f>IF(DS7="",NA(),DS7)</f>
        <v>0.34</v>
      </c>
      <c r="DT6" s="35">
        <f t="shared" ref="DT6:EB6" si="13">IF(DT7="",NA(),DT7)</f>
        <v>4.3</v>
      </c>
      <c r="DU6" s="35">
        <f t="shared" si="13"/>
        <v>3.65</v>
      </c>
      <c r="DV6" s="35">
        <f t="shared" si="13"/>
        <v>7.43</v>
      </c>
      <c r="DW6" s="35">
        <f t="shared" si="13"/>
        <v>6.6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2.08</v>
      </c>
      <c r="EE6" s="35">
        <f t="shared" ref="EE6:EM6" si="14">IF(EE7="",NA(),EE7)</f>
        <v>0.92</v>
      </c>
      <c r="EF6" s="35">
        <f t="shared" si="14"/>
        <v>0.85</v>
      </c>
      <c r="EG6" s="35">
        <f t="shared" si="14"/>
        <v>3.36</v>
      </c>
      <c r="EH6" s="35">
        <f t="shared" si="14"/>
        <v>1.93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22063</v>
      </c>
      <c r="D7" s="37">
        <v>46</v>
      </c>
      <c r="E7" s="37">
        <v>1</v>
      </c>
      <c r="F7" s="37">
        <v>0</v>
      </c>
      <c r="G7" s="37">
        <v>1</v>
      </c>
      <c r="H7" s="37" t="s">
        <v>104</v>
      </c>
      <c r="I7" s="37" t="s">
        <v>105</v>
      </c>
      <c r="J7" s="37" t="s">
        <v>106</v>
      </c>
      <c r="K7" s="37" t="s">
        <v>107</v>
      </c>
      <c r="L7" s="37" t="s">
        <v>108</v>
      </c>
      <c r="M7" s="37" t="s">
        <v>109</v>
      </c>
      <c r="N7" s="38" t="s">
        <v>110</v>
      </c>
      <c r="O7" s="38">
        <v>51.88</v>
      </c>
      <c r="P7" s="38">
        <v>98.46</v>
      </c>
      <c r="Q7" s="38">
        <v>3963</v>
      </c>
      <c r="R7" s="38">
        <v>62296</v>
      </c>
      <c r="S7" s="38">
        <v>725.65</v>
      </c>
      <c r="T7" s="38">
        <v>85.85</v>
      </c>
      <c r="U7" s="38">
        <v>60902</v>
      </c>
      <c r="V7" s="38">
        <v>142.83000000000001</v>
      </c>
      <c r="W7" s="38">
        <v>426.4</v>
      </c>
      <c r="X7" s="38">
        <v>109.88</v>
      </c>
      <c r="Y7" s="38">
        <v>111.69</v>
      </c>
      <c r="Z7" s="38">
        <v>116.53</v>
      </c>
      <c r="AA7" s="38">
        <v>116.43</v>
      </c>
      <c r="AB7" s="38">
        <v>108.2</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7905.18</v>
      </c>
      <c r="AU7" s="38">
        <v>318.88</v>
      </c>
      <c r="AV7" s="38">
        <v>280.14</v>
      </c>
      <c r="AW7" s="38">
        <v>232.78</v>
      </c>
      <c r="AX7" s="38">
        <v>199.45</v>
      </c>
      <c r="AY7" s="38">
        <v>739.59</v>
      </c>
      <c r="AZ7" s="38">
        <v>335.95</v>
      </c>
      <c r="BA7" s="38">
        <v>346.59</v>
      </c>
      <c r="BB7" s="38">
        <v>357.82</v>
      </c>
      <c r="BC7" s="38">
        <v>355.5</v>
      </c>
      <c r="BD7" s="38">
        <v>264.33999999999997</v>
      </c>
      <c r="BE7" s="38">
        <v>713.57</v>
      </c>
      <c r="BF7" s="38">
        <v>724.48</v>
      </c>
      <c r="BG7" s="38">
        <v>702.4</v>
      </c>
      <c r="BH7" s="38">
        <v>705.98</v>
      </c>
      <c r="BI7" s="38">
        <v>673.24</v>
      </c>
      <c r="BJ7" s="38">
        <v>324.08999999999997</v>
      </c>
      <c r="BK7" s="38">
        <v>319.82</v>
      </c>
      <c r="BL7" s="38">
        <v>312.02999999999997</v>
      </c>
      <c r="BM7" s="38">
        <v>307.45999999999998</v>
      </c>
      <c r="BN7" s="38">
        <v>312.58</v>
      </c>
      <c r="BO7" s="38">
        <v>274.27</v>
      </c>
      <c r="BP7" s="38">
        <v>101.83</v>
      </c>
      <c r="BQ7" s="38">
        <v>102.63</v>
      </c>
      <c r="BR7" s="38">
        <v>106.84</v>
      </c>
      <c r="BS7" s="38">
        <v>106.38</v>
      </c>
      <c r="BT7" s="38">
        <v>97.86</v>
      </c>
      <c r="BU7" s="38">
        <v>99.46</v>
      </c>
      <c r="BV7" s="38">
        <v>105.21</v>
      </c>
      <c r="BW7" s="38">
        <v>105.71</v>
      </c>
      <c r="BX7" s="38">
        <v>106.01</v>
      </c>
      <c r="BY7" s="38">
        <v>104.57</v>
      </c>
      <c r="BZ7" s="38">
        <v>104.36</v>
      </c>
      <c r="CA7" s="38">
        <v>214.01</v>
      </c>
      <c r="CB7" s="38">
        <v>213.15</v>
      </c>
      <c r="CC7" s="38">
        <v>205.39</v>
      </c>
      <c r="CD7" s="38">
        <v>206.81</v>
      </c>
      <c r="CE7" s="38">
        <v>225.22</v>
      </c>
      <c r="CF7" s="38">
        <v>171.78</v>
      </c>
      <c r="CG7" s="38">
        <v>162.59</v>
      </c>
      <c r="CH7" s="38">
        <v>162.15</v>
      </c>
      <c r="CI7" s="38">
        <v>162.24</v>
      </c>
      <c r="CJ7" s="38">
        <v>165.47</v>
      </c>
      <c r="CK7" s="38">
        <v>165.71</v>
      </c>
      <c r="CL7" s="38">
        <v>70.86</v>
      </c>
      <c r="CM7" s="38">
        <v>69.709999999999994</v>
      </c>
      <c r="CN7" s="38">
        <v>68.5</v>
      </c>
      <c r="CO7" s="38">
        <v>73.89</v>
      </c>
      <c r="CP7" s="38">
        <v>72.790000000000006</v>
      </c>
      <c r="CQ7" s="38">
        <v>59.68</v>
      </c>
      <c r="CR7" s="38">
        <v>59.17</v>
      </c>
      <c r="CS7" s="38">
        <v>59.34</v>
      </c>
      <c r="CT7" s="38">
        <v>59.11</v>
      </c>
      <c r="CU7" s="38">
        <v>59.74</v>
      </c>
      <c r="CV7" s="38">
        <v>60.41</v>
      </c>
      <c r="CW7" s="38">
        <v>84.71</v>
      </c>
      <c r="CX7" s="38">
        <v>84.84</v>
      </c>
      <c r="CY7" s="38">
        <v>86.07</v>
      </c>
      <c r="CZ7" s="38">
        <v>87.04</v>
      </c>
      <c r="DA7" s="38">
        <v>87.63</v>
      </c>
      <c r="DB7" s="38">
        <v>87.63</v>
      </c>
      <c r="DC7" s="38">
        <v>87.6</v>
      </c>
      <c r="DD7" s="38">
        <v>87.74</v>
      </c>
      <c r="DE7" s="38">
        <v>87.91</v>
      </c>
      <c r="DF7" s="38">
        <v>87.28</v>
      </c>
      <c r="DG7" s="38">
        <v>89.93</v>
      </c>
      <c r="DH7" s="38">
        <v>37.21</v>
      </c>
      <c r="DI7" s="38">
        <v>39.97</v>
      </c>
      <c r="DJ7" s="38">
        <v>41.75</v>
      </c>
      <c r="DK7" s="38">
        <v>39.479999999999997</v>
      </c>
      <c r="DL7" s="38">
        <v>40.53</v>
      </c>
      <c r="DM7" s="38">
        <v>39.65</v>
      </c>
      <c r="DN7" s="38">
        <v>45.25</v>
      </c>
      <c r="DO7" s="38">
        <v>46.27</v>
      </c>
      <c r="DP7" s="38">
        <v>46.88</v>
      </c>
      <c r="DQ7" s="38">
        <v>46.94</v>
      </c>
      <c r="DR7" s="38">
        <v>48.12</v>
      </c>
      <c r="DS7" s="38">
        <v>0.34</v>
      </c>
      <c r="DT7" s="38">
        <v>4.3</v>
      </c>
      <c r="DU7" s="38">
        <v>3.65</v>
      </c>
      <c r="DV7" s="38">
        <v>7.43</v>
      </c>
      <c r="DW7" s="38">
        <v>6.6</v>
      </c>
      <c r="DX7" s="38">
        <v>9.7100000000000009</v>
      </c>
      <c r="DY7" s="38">
        <v>10.71</v>
      </c>
      <c r="DZ7" s="38">
        <v>10.93</v>
      </c>
      <c r="EA7" s="38">
        <v>13.39</v>
      </c>
      <c r="EB7" s="38">
        <v>14.48</v>
      </c>
      <c r="EC7" s="38">
        <v>15.89</v>
      </c>
      <c r="ED7" s="38">
        <v>2.08</v>
      </c>
      <c r="EE7" s="38">
        <v>0.92</v>
      </c>
      <c r="EF7" s="38">
        <v>0.85</v>
      </c>
      <c r="EG7" s="38">
        <v>3.36</v>
      </c>
      <c r="EH7" s="38">
        <v>1.93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2019-01-29T00:45:43Z</cp:lastPrinted>
  <dcterms:created xsi:type="dcterms:W3CDTF">2018-12-03T08:25:35Z</dcterms:created>
  <dcterms:modified xsi:type="dcterms:W3CDTF">2019-01-29T00:55:15Z</dcterms:modified>
  <cp:category/>
</cp:coreProperties>
</file>