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FaPUDLcyEoyuaRh7UkJmNv0i1/a9Iv2jLoExTdLtJiWxq1pT5pJeCmpDqcI5ji9eg54hN6ZX4XuY5LLC5G7jVg==" workbookSaltValue="Gngu46prcq4pW06IChV5cA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  <c r="C10" i="5" l="1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<sst xmlns="http://schemas.openxmlformats.org/spreadsheetml/2006/main" count="232" uniqueCount="120">
  <si>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</si>
  <si>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</si>
  <si>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</si>
  <si>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</si>
  <si>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</si>
  <si>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</si>
  <si>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</si>
  <si>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</si>
  <si>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</si>
  <si>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</si>
  <si>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</si>
  <si>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</si>
  <si>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</si>
  <si>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</si>
  <si>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</si>
  <si>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</si>
  <si>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</si>
  <si>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</si>
  <si>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</si>
  <si>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</si>
  <si>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</si>
  <si>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</si>
  <si>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</si>
  <si>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</si>
  <si>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</si>
  <si>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</si>
  <si>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</si>
  <si>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</si>
  <si>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</si>
  <si>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</si>
  <si>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</si>
  <si>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</si>
  <si>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</si>
  <si>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</si>
  <si>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</si>
  <si>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</si>
  <si>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</si>
  <si>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</si>
  <si>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</si>
  <si>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</si>
  <si>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</si>
  <si>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</si>
  <si>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</si>
  <si>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</si>
  <si>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</si>
  <si>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</si>
  <si>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</si>
  <si>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</si>
  <si>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</si>
  <si>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</si>
  <si>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</si>
  <si>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</si>
  <si>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</si>
  <si>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</si>
  <si>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</si>
  <si>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</si>
  <si>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</si>
  <si>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</si>
  <si>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</si>
  <si>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</si>
  <si>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</si>
  <si>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</si>
  <si>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</si>
  <si>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</si>
  <si>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</si>
  <si>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</si>
  <si>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</si>
  <si>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</si>
  <si>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</si>
  <si>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</si>
  <si>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</si>
  <si>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</si>
  <si>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</si>
  <si>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</si>
  <si>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</si>
  <si>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</si>
  <si>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</si>
  <si>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</si>
  <si>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</si>
  <si>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</si>
  <si>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</si>
  <si>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</si>
  <si>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</si>
  <si>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</si>
  <si>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</si>
  <si>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</si>
  <si>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</si>
  <si>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</si>
  <si>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</si>
  <si>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</si>
  <si>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</si>
  <si>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</si>
  <si>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</si>
  <si>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</si>
  <si>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</si>
  <si>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</si>
  <si>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</si>
  <si>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</si>
  <si>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</si>
  <si>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</si>
  <si>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</si>
  <si>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</si>
  <si>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</si>
  <si>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</si>
  <si>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</si>
  <si>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鶴田町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</si>
  <si>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</si>
  <si>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</si>
  <si>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</si>
  <si>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</si>
  <si>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</si>
  <si>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</si>
  <si>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</si>
  <si>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</si>
  <si>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</si>
  <si>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</si>
  <si>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</si>
  <si>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路経年化率に関して、昭和50年代に布設した管が法定耐用年数を経過し更新時期を迎えている。当時、全町一斉に布設したことにより、今後も微増する予定である。今後、計画的に管路更新する必要がある。</t>
    <rPh sb="1" eb="3">
      <t>カンロ</t>
    </rPh>
    <rPh sb="3" eb="5">
      <t>ケイネン</t>
    </rPh>
    <rPh sb="5" eb="6">
      <t>カ</t>
    </rPh>
    <rPh sb="6" eb="7">
      <t>リツ</t>
    </rPh>
    <rPh sb="8" eb="9">
      <t>カン</t>
    </rPh>
    <rPh sb="12" eb="14">
      <t>ショウワ</t>
    </rPh>
    <rPh sb="16" eb="18">
      <t>ネンダイ</t>
    </rPh>
    <rPh sb="19" eb="21">
      <t>フセツ</t>
    </rPh>
    <rPh sb="23" eb="24">
      <t>カン</t>
    </rPh>
    <rPh sb="25" eb="27">
      <t>ホウテイ</t>
    </rPh>
    <rPh sb="27" eb="29">
      <t>タイヨウ</t>
    </rPh>
    <rPh sb="29" eb="31">
      <t>ネンスウ</t>
    </rPh>
    <rPh sb="32" eb="34">
      <t>ケイカ</t>
    </rPh>
    <rPh sb="35" eb="37">
      <t>コウシン</t>
    </rPh>
    <rPh sb="37" eb="39">
      <t>ジキ</t>
    </rPh>
    <rPh sb="40" eb="41">
      <t>ムカ</t>
    </rPh>
    <rPh sb="46" eb="48">
      <t>トウジ</t>
    </rPh>
    <rPh sb="49" eb="51">
      <t>ゼンチョウ</t>
    </rPh>
    <rPh sb="51" eb="53">
      <t>イッセイ</t>
    </rPh>
    <rPh sb="54" eb="56">
      <t>フセツ</t>
    </rPh>
    <rPh sb="64" eb="66">
      <t>コンゴ</t>
    </rPh>
    <rPh sb="67" eb="69">
      <t>ビゾウ</t>
    </rPh>
    <rPh sb="71" eb="73">
      <t>ヨテイ</t>
    </rPh>
    <rPh sb="77" eb="79">
      <t>コンゴ</t>
    </rPh>
    <rPh sb="80" eb="82">
      <t>ケイカク</t>
    </rPh>
    <rPh sb="82" eb="83">
      <t>テキ</t>
    </rPh>
    <rPh sb="84" eb="86">
      <t>カンロ</t>
    </rPh>
    <rPh sb="86" eb="88">
      <t>コウシン</t>
    </rPh>
    <rPh sb="90" eb="92">
      <t>ヒツヨウ</t>
    </rPh>
    <phoneticPr fontId="4"/>
  </si>
  <si>
    <t>当町において、現時点では経営の健全性、効率性及については概ね良好と判断していますが、今後、人口減に伴う給水収益の減少等、厳しい財政状況が予想されることから、料金改定を含め、各指標を分析し対策を講じる必要がある。
　また、法定耐用年数を経過した管の布設替えの為、投資計画を見直し、更なる老朽管の更新をしていかなければならない。</t>
    <rPh sb="42" eb="44">
      <t>コンゴ</t>
    </rPh>
    <rPh sb="78" eb="80">
      <t>リョウキン</t>
    </rPh>
    <rPh sb="80" eb="82">
      <t>カイテイ</t>
    </rPh>
    <rPh sb="83" eb="84">
      <t>フク</t>
    </rPh>
    <phoneticPr fontId="4"/>
  </si>
  <si>
    <t>平成29年度の「経常収支比率」は平均値までは届かなかったものの、経常収益が上回っており、今後、増大する更新投資の為に更なる健全経営に努めたい。「料金回収率」は、全国平均、類似団体平均と概ね同水準となっているが、健全な経営状況にするため、一層の経営努力が必要である。
　「企業債残高対給水収益比率」は給水収益の増加により数値は減少しているが、管路更新による企業債の残高は増えており、給水収益の増加を図らなければならない。「流動比率」に関しては全国平均を超えており適正な値だと考えられる。
　「給水原価」は全国平均、類似団体平均より高くなっているが「施設利用率」、「有収率」ともに高い水準にあり、「料金回収率」も１００％を超えていることから、設備投資、それに係る財源の調達が適正に行われている。</t>
    <rPh sb="16" eb="19">
      <t>ヘイキンチ</t>
    </rPh>
    <rPh sb="22" eb="23">
      <t>トド</t>
    </rPh>
    <rPh sb="32" eb="34">
      <t>ケイジョウ</t>
    </rPh>
    <rPh sb="34" eb="36">
      <t>シュウエキ</t>
    </rPh>
    <rPh sb="37" eb="39">
      <t>ウワマワ</t>
    </rPh>
    <rPh sb="44" eb="46">
      <t>コンゴ</t>
    </rPh>
    <rPh sb="47" eb="49">
      <t>ゾウダイ</t>
    </rPh>
    <rPh sb="51" eb="53">
      <t>コウシン</t>
    </rPh>
    <rPh sb="53" eb="55">
      <t>トウシ</t>
    </rPh>
    <rPh sb="56" eb="57">
      <t>タメ</t>
    </rPh>
    <rPh sb="58" eb="59">
      <t>サラ</t>
    </rPh>
    <rPh sb="61" eb="63">
      <t>ケンゼン</t>
    </rPh>
    <rPh sb="63" eb="65">
      <t>ケイエイ</t>
    </rPh>
    <rPh sb="66" eb="67">
      <t>ツト</t>
    </rPh>
    <rPh sb="149" eb="151">
      <t>キュウスイ</t>
    </rPh>
    <rPh sb="151" eb="153">
      <t>シュウエキ</t>
    </rPh>
    <rPh sb="154" eb="156">
      <t>ゾウカ</t>
    </rPh>
    <rPh sb="159" eb="161">
      <t>スウチ</t>
    </rPh>
    <rPh sb="162" eb="164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</si>
</sst>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3.66</c:v>
                </c:pt>
                <c:pt idx="1">
                  <c:v>1.59</c:v>
                </c:pt>
                <c:pt idx="2">
                  <c:v>1.49</c:v>
                </c:pt>
                <c:pt idx="3">
                  <c:v>1.25</c:v>
                </c:pt>
                <c:pt idx="4">
                  <c:v>1.33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DB-4BA2-8F0B-3AE5F9A6E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269312"/>
        <c:axId val="74767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0.68</c:v>
                </c:pt>
                <c:pt idx="2">
                  <c:v>1.65</c:v>
                </c:pt>
                <c:pt idx="3">
                  <c:v>0.47</c:v>
                </c:pt>
                <c:pt idx="4">
                  <c:v>0.39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DB-4BA2-8F0B-3AE5F9A6E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69312"/>
        <c:axId val="74767744"/>
      </c:lineChart>
      <c:dateAx>
        <c:axId val="6226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767744"/>
        <c:crosses val="autoZero"/>
        <c:auto val="1"/>
        <c:lblOffset val="100"/>
        <c:baseTimeUnit val="years"/>
      </c:dateAx>
      <c:valAx>
        <c:axId val="74767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269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68.290000000000006</c:v>
                </c:pt>
                <c:pt idx="1">
                  <c:v>69.25</c:v>
                </c:pt>
                <c:pt idx="2">
                  <c:v>68.38</c:v>
                </c:pt>
                <c:pt idx="3">
                  <c:v>68.89</c:v>
                </c:pt>
                <c:pt idx="4">
                  <c:v>71.5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08-4240-97AA-12A7E303C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69184"/>
        <c:axId val="5387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54.47</c:v>
                </c:pt>
                <c:pt idx="1">
                  <c:v>53.61</c:v>
                </c:pt>
                <c:pt idx="2">
                  <c:v>53.52</c:v>
                </c:pt>
                <c:pt idx="3">
                  <c:v>54.24</c:v>
                </c:pt>
                <c:pt idx="4">
                  <c:v>55.88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08-4240-97AA-12A7E303C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69184"/>
        <c:axId val="53871360"/>
      </c:lineChart>
      <c:dateAx>
        <c:axId val="5386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871360"/>
        <c:crosses val="autoZero"/>
        <c:auto val="1"/>
        <c:lblOffset val="100"/>
        <c:baseTimeUnit val="years"/>
      </c:dateAx>
      <c:valAx>
        <c:axId val="5387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86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91.74</c:v>
                </c:pt>
                <c:pt idx="1">
                  <c:v>90.6</c:v>
                </c:pt>
                <c:pt idx="2">
                  <c:v>90.55</c:v>
                </c:pt>
                <c:pt idx="3">
                  <c:v>89.85</c:v>
                </c:pt>
                <c:pt idx="4">
                  <c:v>89.79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AB-4FC8-8C9B-D04BCAEFA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90048"/>
        <c:axId val="5389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81.459999999999994</c:v>
                </c:pt>
                <c:pt idx="1">
                  <c:v>81.31</c:v>
                </c:pt>
                <c:pt idx="2">
                  <c:v>81.459999999999994</c:v>
                </c:pt>
                <c:pt idx="3">
                  <c:v>81.680000000000007</c:v>
                </c:pt>
                <c:pt idx="4">
                  <c:v>80.989999999999995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AB-4FC8-8C9B-D04BCAEFA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0048"/>
        <c:axId val="53896320"/>
      </c:lineChart>
      <c:dateAx>
        <c:axId val="5389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896320"/>
        <c:crosses val="autoZero"/>
        <c:auto val="1"/>
        <c:lblOffset val="100"/>
        <c:baseTimeUnit val="years"/>
      </c:dateAx>
      <c:valAx>
        <c:axId val="5389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890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85.62</c:v>
                </c:pt>
                <c:pt idx="1">
                  <c:v>105.38</c:v>
                </c:pt>
                <c:pt idx="2">
                  <c:v>104.68</c:v>
                </c:pt>
                <c:pt idx="3">
                  <c:v>99.95</c:v>
                </c:pt>
                <c:pt idx="4">
                  <c:v>106.38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C9-4EE7-801E-3626941D4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43456"/>
        <c:axId val="12147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107.95</c:v>
                </c:pt>
                <c:pt idx="1">
                  <c:v>109.49</c:v>
                </c:pt>
                <c:pt idx="2">
                  <c:v>111.06</c:v>
                </c:pt>
                <c:pt idx="3">
                  <c:v>111.34</c:v>
                </c:pt>
                <c:pt idx="4">
                  <c:v>110.02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C9-4EE7-801E-3626941D4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43456"/>
        <c:axId val="121473664"/>
      </c:lineChart>
      <c:dateAx>
        <c:axId val="12144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473664"/>
        <c:crosses val="autoZero"/>
        <c:auto val="1"/>
        <c:lblOffset val="100"/>
        <c:baseTimeUnit val="years"/>
      </c:dateAx>
      <c:valAx>
        <c:axId val="121473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44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42.76</c:v>
                </c:pt>
                <c:pt idx="1">
                  <c:v>44.24</c:v>
                </c:pt>
                <c:pt idx="2">
                  <c:v>45.86</c:v>
                </c:pt>
                <c:pt idx="3">
                  <c:v>47.42</c:v>
                </c:pt>
                <c:pt idx="4">
                  <c:v>48.83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01-4FC1-8D9B-74939E279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11232"/>
        <c:axId val="5371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38.520000000000003</c:v>
                </c:pt>
                <c:pt idx="1">
                  <c:v>46.67</c:v>
                </c:pt>
                <c:pt idx="2">
                  <c:v>47.7</c:v>
                </c:pt>
                <c:pt idx="3">
                  <c:v>48.14</c:v>
                </c:pt>
                <c:pt idx="4">
                  <c:v>46.61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01-4FC1-8D9B-74939E279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11232"/>
        <c:axId val="53713152"/>
      </c:lineChart>
      <c:dateAx>
        <c:axId val="5371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713152"/>
        <c:crosses val="autoZero"/>
        <c:auto val="1"/>
        <c:lblOffset val="100"/>
        <c:baseTimeUnit val="years"/>
      </c:dateAx>
      <c:valAx>
        <c:axId val="5371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71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45.96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23-4AF4-BFBE-9719B253F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32096"/>
        <c:axId val="5373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9.43</c:v>
                </c:pt>
                <c:pt idx="1">
                  <c:v>10.029999999999999</c:v>
                </c:pt>
                <c:pt idx="2">
                  <c:v>7.26</c:v>
                </c:pt>
                <c:pt idx="3">
                  <c:v>11.13</c:v>
                </c:pt>
                <c:pt idx="4">
                  <c:v>10.84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23-4AF4-BFBE-9719B253F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32096"/>
        <c:axId val="53734016"/>
      </c:lineChart>
      <c:dateAx>
        <c:axId val="53732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734016"/>
        <c:crosses val="autoZero"/>
        <c:auto val="1"/>
        <c:lblOffset val="100"/>
        <c:baseTimeUnit val="years"/>
      </c:dateAx>
      <c:valAx>
        <c:axId val="5373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732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9-4BCB-8E79-CD5BE4B8C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48864"/>
        <c:axId val="5375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13.47</c:v>
                </c:pt>
                <c:pt idx="1">
                  <c:v>9.49</c:v>
                </c:pt>
                <c:pt idx="2">
                  <c:v>9.35</c:v>
                </c:pt>
                <c:pt idx="3">
                  <c:v>10.130000000000001</c:v>
                </c:pt>
                <c:pt idx="4">
                  <c:v>7.31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99-4BCB-8E79-CD5BE4B8C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48864"/>
        <c:axId val="53750784"/>
      </c:lineChart>
      <c:dateAx>
        <c:axId val="53748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750784"/>
        <c:crosses val="autoZero"/>
        <c:auto val="1"/>
        <c:lblOffset val="100"/>
        <c:baseTimeUnit val="years"/>
      </c:dateAx>
      <c:valAx>
        <c:axId val="53750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748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317.45</c:v>
                </c:pt>
                <c:pt idx="1">
                  <c:v>294.89999999999998</c:v>
                </c:pt>
                <c:pt idx="2">
                  <c:v>360.37</c:v>
                </c:pt>
                <c:pt idx="3">
                  <c:v>400.87</c:v>
                </c:pt>
                <c:pt idx="4">
                  <c:v>324.77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EF-4E07-9D7A-46D9E9110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65632"/>
        <c:axId val="53767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1081.23</c:v>
                </c:pt>
                <c:pt idx="1">
                  <c:v>406.37</c:v>
                </c:pt>
                <c:pt idx="2">
                  <c:v>398.29</c:v>
                </c:pt>
                <c:pt idx="3">
                  <c:v>388.67</c:v>
                </c:pt>
                <c:pt idx="4">
                  <c:v>355.27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EF-4E07-9D7A-46D9E9110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65632"/>
        <c:axId val="53767552"/>
      </c:lineChart>
      <c:dateAx>
        <c:axId val="5376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767552"/>
        <c:crosses val="autoZero"/>
        <c:auto val="1"/>
        <c:lblOffset val="100"/>
        <c:baseTimeUnit val="years"/>
      </c:dateAx>
      <c:valAx>
        <c:axId val="53767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76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519.4</c:v>
                </c:pt>
                <c:pt idx="1">
                  <c:v>523.67999999999995</c:v>
                </c:pt>
                <c:pt idx="2">
                  <c:v>527.23</c:v>
                </c:pt>
                <c:pt idx="3">
                  <c:v>523.45000000000005</c:v>
                </c:pt>
                <c:pt idx="4">
                  <c:v>503.65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4F-4ADA-9783-792DA5819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86496"/>
        <c:axId val="5379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443.13</c:v>
                </c:pt>
                <c:pt idx="1">
                  <c:v>442.54</c:v>
                </c:pt>
                <c:pt idx="2">
                  <c:v>431</c:v>
                </c:pt>
                <c:pt idx="3">
                  <c:v>422.5</c:v>
                </c:pt>
                <c:pt idx="4">
                  <c:v>458.27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4F-4ADA-9783-792DA5819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86496"/>
        <c:axId val="53796864"/>
      </c:lineChart>
      <c:dateAx>
        <c:axId val="53786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796864"/>
        <c:crosses val="autoZero"/>
        <c:auto val="1"/>
        <c:lblOffset val="100"/>
        <c:baseTimeUnit val="years"/>
      </c:dateAx>
      <c:valAx>
        <c:axId val="53796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786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84.83</c:v>
                </c:pt>
                <c:pt idx="1">
                  <c:v>104.37</c:v>
                </c:pt>
                <c:pt idx="2">
                  <c:v>104.13</c:v>
                </c:pt>
                <c:pt idx="3">
                  <c:v>99.35</c:v>
                </c:pt>
                <c:pt idx="4">
                  <c:v>105.94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2E-4680-B4A5-FFA1E2D4A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15552"/>
        <c:axId val="53817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95.4</c:v>
                </c:pt>
                <c:pt idx="1">
                  <c:v>98.6</c:v>
                </c:pt>
                <c:pt idx="2">
                  <c:v>100.82</c:v>
                </c:pt>
                <c:pt idx="3">
                  <c:v>101.64</c:v>
                </c:pt>
                <c:pt idx="4">
                  <c:v>96.77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2E-4680-B4A5-FFA1E2D4A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15552"/>
        <c:axId val="53817728"/>
      </c:lineChart>
      <c:dateAx>
        <c:axId val="53815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817728"/>
        <c:crosses val="autoZero"/>
        <c:auto val="1"/>
        <c:lblOffset val="100"/>
        <c:baseTimeUnit val="years"/>
      </c:dateAx>
      <c:valAx>
        <c:axId val="53817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815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262.83999999999997</c:v>
                </c:pt>
                <c:pt idx="1">
                  <c:v>214.1</c:v>
                </c:pt>
                <c:pt idx="2">
                  <c:v>214.81</c:v>
                </c:pt>
                <c:pt idx="3">
                  <c:v>225.1</c:v>
                </c:pt>
                <c:pt idx="4">
                  <c:v>210.67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85-4124-A570-BB17059C9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40128"/>
        <c:axId val="5384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186.15</c:v>
                </c:pt>
                <c:pt idx="1">
                  <c:v>181.67</c:v>
                </c:pt>
                <c:pt idx="2">
                  <c:v>179.55</c:v>
                </c:pt>
                <c:pt idx="3">
                  <c:v>179.16</c:v>
                </c:pt>
                <c:pt idx="4">
                  <c:v>187.18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85-4124-A570-BB17059C9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40128"/>
        <c:axId val="53846400"/>
      </c:lineChart>
      <c:dateAx>
        <c:axId val="5384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846400"/>
        <c:crosses val="autoZero"/>
        <c:auto val="1"/>
        <c:lblOffset val="100"/>
        <c:baseTimeUnit val="years"/>
      </c:dateAx>
      <c:valAx>
        <c:axId val="5384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840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R11" zoomScaleNormal="100" workbookViewId="0">
      <selection activeCell="CA16" sqref="CA1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青森県　鶴田町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A7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13228</v>
      </c>
      <c r="AM8" s="70"/>
      <c r="AN8" s="70"/>
      <c r="AO8" s="70"/>
      <c r="AP8" s="70"/>
      <c r="AQ8" s="70"/>
      <c r="AR8" s="70"/>
      <c r="AS8" s="70"/>
      <c r="AT8" s="66">
        <f>データ!$S$6</f>
        <v>46.43</v>
      </c>
      <c r="AU8" s="67"/>
      <c r="AV8" s="67"/>
      <c r="AW8" s="67"/>
      <c r="AX8" s="67"/>
      <c r="AY8" s="67"/>
      <c r="AZ8" s="67"/>
      <c r="BA8" s="67"/>
      <c r="BB8" s="69">
        <f>データ!$T$6</f>
        <v>284.89999999999998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41.32</v>
      </c>
      <c r="J10" s="67"/>
      <c r="K10" s="67"/>
      <c r="L10" s="67"/>
      <c r="M10" s="67"/>
      <c r="N10" s="67"/>
      <c r="O10" s="68"/>
      <c r="P10" s="69">
        <f>データ!$P$6</f>
        <v>97.3</v>
      </c>
      <c r="Q10" s="69"/>
      <c r="R10" s="69"/>
      <c r="S10" s="69"/>
      <c r="T10" s="69"/>
      <c r="U10" s="69"/>
      <c r="V10" s="69"/>
      <c r="W10" s="70">
        <f>データ!$Q$6</f>
        <v>4492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12755</v>
      </c>
      <c r="AM10" s="70"/>
      <c r="AN10" s="70"/>
      <c r="AO10" s="70"/>
      <c r="AP10" s="70"/>
      <c r="AQ10" s="70"/>
      <c r="AR10" s="70"/>
      <c r="AS10" s="70"/>
      <c r="AT10" s="66">
        <f>データ!$V$6</f>
        <v>46.4</v>
      </c>
      <c r="AU10" s="67"/>
      <c r="AV10" s="67"/>
      <c r="AW10" s="67"/>
      <c r="AX10" s="67"/>
      <c r="AY10" s="67"/>
      <c r="AZ10" s="67"/>
      <c r="BA10" s="67"/>
      <c r="BB10" s="69">
        <f>データ!$W$6</f>
        <v>274.89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49" t="s">
        <v>119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49" t="s">
        <v>117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49" t="s">
        <v>118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iLMz60GgCMJe6u5qJGqm1/FgGsipvNwN9n2ZIUahqbgB7xNCyZDhXtoBMmCXrFEdPdjxzt77bbuP/AlkFI4NaQ==" saltValue="iKBoJCqkJVEC9cCzDUkDXg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23841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青森県　鶴田町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A7</v>
      </c>
      <c r="M6" s="33" t="str">
        <f t="shared" si="3"/>
        <v>非設置</v>
      </c>
      <c r="N6" s="34" t="str">
        <f t="shared" si="3"/>
        <v>-</v>
      </c>
      <c r="O6" s="34">
        <f t="shared" si="3"/>
        <v>41.32</v>
      </c>
      <c r="P6" s="34">
        <f t="shared" si="3"/>
        <v>97.3</v>
      </c>
      <c r="Q6" s="34">
        <f t="shared" si="3"/>
        <v>4492</v>
      </c>
      <c r="R6" s="34">
        <f t="shared" si="3"/>
        <v>13228</v>
      </c>
      <c r="S6" s="34">
        <f t="shared" si="3"/>
        <v>46.43</v>
      </c>
      <c r="T6" s="34">
        <f t="shared" si="3"/>
        <v>284.89999999999998</v>
      </c>
      <c r="U6" s="34">
        <f t="shared" si="3"/>
        <v>12755</v>
      </c>
      <c r="V6" s="34">
        <f t="shared" si="3"/>
        <v>46.4</v>
      </c>
      <c r="W6" s="34">
        <f t="shared" si="3"/>
        <v>274.89</v>
      </c>
      <c r="X6" s="35">
        <f>IF(X7="",NA(),X7)</f>
        <v>85.62</v>
      </c>
      <c r="Y6" s="35">
        <f t="shared" ref="Y6:AG6" si="4">IF(Y7="",NA(),Y7)</f>
        <v>105.38</v>
      </c>
      <c r="Z6" s="35">
        <f t="shared" si="4"/>
        <v>104.68</v>
      </c>
      <c r="AA6" s="35">
        <f t="shared" si="4"/>
        <v>99.95</v>
      </c>
      <c r="AB6" s="35">
        <f t="shared" si="4"/>
        <v>106.38</v>
      </c>
      <c r="AC6" s="35">
        <f t="shared" si="4"/>
        <v>107.95</v>
      </c>
      <c r="AD6" s="35">
        <f t="shared" si="4"/>
        <v>109.49</v>
      </c>
      <c r="AE6" s="35">
        <f t="shared" si="4"/>
        <v>111.06</v>
      </c>
      <c r="AF6" s="35">
        <f t="shared" si="4"/>
        <v>111.34</v>
      </c>
      <c r="AG6" s="35">
        <f t="shared" si="4"/>
        <v>110.02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13.47</v>
      </c>
      <c r="AO6" s="35">
        <f t="shared" si="5"/>
        <v>9.49</v>
      </c>
      <c r="AP6" s="35">
        <f t="shared" si="5"/>
        <v>9.35</v>
      </c>
      <c r="AQ6" s="35">
        <f t="shared" si="5"/>
        <v>10.130000000000001</v>
      </c>
      <c r="AR6" s="35">
        <f t="shared" si="5"/>
        <v>7.31</v>
      </c>
      <c r="AS6" s="34" t="str">
        <f>IF(AS7="","",IF(AS7="-","【-】","【"&amp;SUBSTITUTE(TEXT(AS7,"#,##0.00"),"-","△")&amp;"】"))</f>
        <v>【0.85】</v>
      </c>
      <c r="AT6" s="35">
        <f>IF(AT7="",NA(),AT7)</f>
        <v>317.45</v>
      </c>
      <c r="AU6" s="35">
        <f t="shared" ref="AU6:BC6" si="6">IF(AU7="",NA(),AU7)</f>
        <v>294.89999999999998</v>
      </c>
      <c r="AV6" s="35">
        <f t="shared" si="6"/>
        <v>360.37</v>
      </c>
      <c r="AW6" s="35">
        <f t="shared" si="6"/>
        <v>400.87</v>
      </c>
      <c r="AX6" s="35">
        <f t="shared" si="6"/>
        <v>324.77</v>
      </c>
      <c r="AY6" s="35">
        <f t="shared" si="6"/>
        <v>1081.23</v>
      </c>
      <c r="AZ6" s="35">
        <f t="shared" si="6"/>
        <v>406.37</v>
      </c>
      <c r="BA6" s="35">
        <f t="shared" si="6"/>
        <v>398.29</v>
      </c>
      <c r="BB6" s="35">
        <f t="shared" si="6"/>
        <v>388.67</v>
      </c>
      <c r="BC6" s="35">
        <f t="shared" si="6"/>
        <v>355.27</v>
      </c>
      <c r="BD6" s="34" t="str">
        <f>IF(BD7="","",IF(BD7="-","【-】","【"&amp;SUBSTITUTE(TEXT(BD7,"#,##0.00"),"-","△")&amp;"】"))</f>
        <v>【264.34】</v>
      </c>
      <c r="BE6" s="35">
        <f>IF(BE7="",NA(),BE7)</f>
        <v>519.4</v>
      </c>
      <c r="BF6" s="35">
        <f t="shared" ref="BF6:BN6" si="7">IF(BF7="",NA(),BF7)</f>
        <v>523.67999999999995</v>
      </c>
      <c r="BG6" s="35">
        <f t="shared" si="7"/>
        <v>527.23</v>
      </c>
      <c r="BH6" s="35">
        <f t="shared" si="7"/>
        <v>523.45000000000005</v>
      </c>
      <c r="BI6" s="35">
        <f t="shared" si="7"/>
        <v>503.65</v>
      </c>
      <c r="BJ6" s="35">
        <f t="shared" si="7"/>
        <v>443.13</v>
      </c>
      <c r="BK6" s="35">
        <f t="shared" si="7"/>
        <v>442.54</v>
      </c>
      <c r="BL6" s="35">
        <f t="shared" si="7"/>
        <v>431</v>
      </c>
      <c r="BM6" s="35">
        <f t="shared" si="7"/>
        <v>422.5</v>
      </c>
      <c r="BN6" s="35">
        <f t="shared" si="7"/>
        <v>458.27</v>
      </c>
      <c r="BO6" s="34" t="str">
        <f>IF(BO7="","",IF(BO7="-","【-】","【"&amp;SUBSTITUTE(TEXT(BO7,"#,##0.00"),"-","△")&amp;"】"))</f>
        <v>【274.27】</v>
      </c>
      <c r="BP6" s="35">
        <f>IF(BP7="",NA(),BP7)</f>
        <v>84.83</v>
      </c>
      <c r="BQ6" s="35">
        <f t="shared" ref="BQ6:BY6" si="8">IF(BQ7="",NA(),BQ7)</f>
        <v>104.37</v>
      </c>
      <c r="BR6" s="35">
        <f t="shared" si="8"/>
        <v>104.13</v>
      </c>
      <c r="BS6" s="35">
        <f t="shared" si="8"/>
        <v>99.35</v>
      </c>
      <c r="BT6" s="35">
        <f t="shared" si="8"/>
        <v>105.94</v>
      </c>
      <c r="BU6" s="35">
        <f t="shared" si="8"/>
        <v>95.4</v>
      </c>
      <c r="BV6" s="35">
        <f t="shared" si="8"/>
        <v>98.6</v>
      </c>
      <c r="BW6" s="35">
        <f t="shared" si="8"/>
        <v>100.82</v>
      </c>
      <c r="BX6" s="35">
        <f t="shared" si="8"/>
        <v>101.64</v>
      </c>
      <c r="BY6" s="35">
        <f t="shared" si="8"/>
        <v>96.77</v>
      </c>
      <c r="BZ6" s="34" t="str">
        <f>IF(BZ7="","",IF(BZ7="-","【-】","【"&amp;SUBSTITUTE(TEXT(BZ7,"#,##0.00"),"-","△")&amp;"】"))</f>
        <v>【104.36】</v>
      </c>
      <c r="CA6" s="35">
        <f>IF(CA7="",NA(),CA7)</f>
        <v>262.83999999999997</v>
      </c>
      <c r="CB6" s="35">
        <f t="shared" ref="CB6:CJ6" si="9">IF(CB7="",NA(),CB7)</f>
        <v>214.1</v>
      </c>
      <c r="CC6" s="35">
        <f t="shared" si="9"/>
        <v>214.81</v>
      </c>
      <c r="CD6" s="35">
        <f t="shared" si="9"/>
        <v>225.1</v>
      </c>
      <c r="CE6" s="35">
        <f t="shared" si="9"/>
        <v>210.67</v>
      </c>
      <c r="CF6" s="35">
        <f t="shared" si="9"/>
        <v>186.15</v>
      </c>
      <c r="CG6" s="35">
        <f t="shared" si="9"/>
        <v>181.67</v>
      </c>
      <c r="CH6" s="35">
        <f t="shared" si="9"/>
        <v>179.55</v>
      </c>
      <c r="CI6" s="35">
        <f t="shared" si="9"/>
        <v>179.16</v>
      </c>
      <c r="CJ6" s="35">
        <f t="shared" si="9"/>
        <v>187.18</v>
      </c>
      <c r="CK6" s="34" t="str">
        <f>IF(CK7="","",IF(CK7="-","【-】","【"&amp;SUBSTITUTE(TEXT(CK7,"#,##0.00"),"-","△")&amp;"】"))</f>
        <v>【165.71】</v>
      </c>
      <c r="CL6" s="35">
        <f>IF(CL7="",NA(),CL7)</f>
        <v>68.290000000000006</v>
      </c>
      <c r="CM6" s="35">
        <f t="shared" ref="CM6:CU6" si="10">IF(CM7="",NA(),CM7)</f>
        <v>69.25</v>
      </c>
      <c r="CN6" s="35">
        <f t="shared" si="10"/>
        <v>68.38</v>
      </c>
      <c r="CO6" s="35">
        <f t="shared" si="10"/>
        <v>68.89</v>
      </c>
      <c r="CP6" s="35">
        <f t="shared" si="10"/>
        <v>71.5</v>
      </c>
      <c r="CQ6" s="35">
        <f t="shared" si="10"/>
        <v>54.47</v>
      </c>
      <c r="CR6" s="35">
        <f t="shared" si="10"/>
        <v>53.61</v>
      </c>
      <c r="CS6" s="35">
        <f t="shared" si="10"/>
        <v>53.52</v>
      </c>
      <c r="CT6" s="35">
        <f t="shared" si="10"/>
        <v>54.24</v>
      </c>
      <c r="CU6" s="35">
        <f t="shared" si="10"/>
        <v>55.88</v>
      </c>
      <c r="CV6" s="34" t="str">
        <f>IF(CV7="","",IF(CV7="-","【-】","【"&amp;SUBSTITUTE(TEXT(CV7,"#,##0.00"),"-","△")&amp;"】"))</f>
        <v>【60.41】</v>
      </c>
      <c r="CW6" s="35">
        <f>IF(CW7="",NA(),CW7)</f>
        <v>91.74</v>
      </c>
      <c r="CX6" s="35">
        <f t="shared" ref="CX6:DF6" si="11">IF(CX7="",NA(),CX7)</f>
        <v>90.6</v>
      </c>
      <c r="CY6" s="35">
        <f t="shared" si="11"/>
        <v>90.55</v>
      </c>
      <c r="CZ6" s="35">
        <f t="shared" si="11"/>
        <v>89.85</v>
      </c>
      <c r="DA6" s="35">
        <f t="shared" si="11"/>
        <v>89.79</v>
      </c>
      <c r="DB6" s="35">
        <f t="shared" si="11"/>
        <v>81.459999999999994</v>
      </c>
      <c r="DC6" s="35">
        <f t="shared" si="11"/>
        <v>81.31</v>
      </c>
      <c r="DD6" s="35">
        <f t="shared" si="11"/>
        <v>81.459999999999994</v>
      </c>
      <c r="DE6" s="35">
        <f t="shared" si="11"/>
        <v>81.680000000000007</v>
      </c>
      <c r="DF6" s="35">
        <f t="shared" si="11"/>
        <v>80.989999999999995</v>
      </c>
      <c r="DG6" s="34" t="str">
        <f>IF(DG7="","",IF(DG7="-","【-】","【"&amp;SUBSTITUTE(TEXT(DG7,"#,##0.00"),"-","△")&amp;"】"))</f>
        <v>【89.93】</v>
      </c>
      <c r="DH6" s="35">
        <f>IF(DH7="",NA(),DH7)</f>
        <v>42.76</v>
      </c>
      <c r="DI6" s="35">
        <f t="shared" ref="DI6:DQ6" si="12">IF(DI7="",NA(),DI7)</f>
        <v>44.24</v>
      </c>
      <c r="DJ6" s="35">
        <f t="shared" si="12"/>
        <v>45.86</v>
      </c>
      <c r="DK6" s="35">
        <f t="shared" si="12"/>
        <v>47.42</v>
      </c>
      <c r="DL6" s="35">
        <f t="shared" si="12"/>
        <v>48.83</v>
      </c>
      <c r="DM6" s="35">
        <f t="shared" si="12"/>
        <v>38.520000000000003</v>
      </c>
      <c r="DN6" s="35">
        <f t="shared" si="12"/>
        <v>46.67</v>
      </c>
      <c r="DO6" s="35">
        <f t="shared" si="12"/>
        <v>47.7</v>
      </c>
      <c r="DP6" s="35">
        <f t="shared" si="12"/>
        <v>48.14</v>
      </c>
      <c r="DQ6" s="35">
        <f t="shared" si="12"/>
        <v>46.61</v>
      </c>
      <c r="DR6" s="34" t="str">
        <f>IF(DR7="","",IF(DR7="-","【-】","【"&amp;SUBSTITUTE(TEXT(DR7,"#,##0.00"),"-","△")&amp;"】"))</f>
        <v>【48.12】</v>
      </c>
      <c r="DS6" s="34">
        <f>IF(DS7="",NA(),DS7)</f>
        <v>0</v>
      </c>
      <c r="DT6" s="34">
        <f t="shared" ref="DT6:EB6" si="13">IF(DT7="",NA(),DT7)</f>
        <v>0</v>
      </c>
      <c r="DU6" s="34">
        <f t="shared" si="13"/>
        <v>0</v>
      </c>
      <c r="DV6" s="34">
        <f t="shared" si="13"/>
        <v>0</v>
      </c>
      <c r="DW6" s="35">
        <f t="shared" si="13"/>
        <v>45.96</v>
      </c>
      <c r="DX6" s="35">
        <f t="shared" si="13"/>
        <v>9.43</v>
      </c>
      <c r="DY6" s="35">
        <f t="shared" si="13"/>
        <v>10.029999999999999</v>
      </c>
      <c r="DZ6" s="35">
        <f t="shared" si="13"/>
        <v>7.26</v>
      </c>
      <c r="EA6" s="35">
        <f t="shared" si="13"/>
        <v>11.13</v>
      </c>
      <c r="EB6" s="35">
        <f t="shared" si="13"/>
        <v>10.84</v>
      </c>
      <c r="EC6" s="34" t="str">
        <f>IF(EC7="","",IF(EC7="-","【-】","【"&amp;SUBSTITUTE(TEXT(EC7,"#,##0.00"),"-","△")&amp;"】"))</f>
        <v>【15.89】</v>
      </c>
      <c r="ED6" s="35">
        <f>IF(ED7="",NA(),ED7)</f>
        <v>3.66</v>
      </c>
      <c r="EE6" s="35">
        <f t="shared" ref="EE6:EM6" si="14">IF(EE7="",NA(),EE7)</f>
        <v>1.59</v>
      </c>
      <c r="EF6" s="35">
        <f t="shared" si="14"/>
        <v>1.49</v>
      </c>
      <c r="EG6" s="35">
        <f t="shared" si="14"/>
        <v>1.25</v>
      </c>
      <c r="EH6" s="35">
        <f t="shared" si="14"/>
        <v>1.33</v>
      </c>
      <c r="EI6" s="35">
        <f t="shared" si="14"/>
        <v>0.71</v>
      </c>
      <c r="EJ6" s="35">
        <f t="shared" si="14"/>
        <v>0.68</v>
      </c>
      <c r="EK6" s="35">
        <f t="shared" si="14"/>
        <v>1.65</v>
      </c>
      <c r="EL6" s="35">
        <f t="shared" si="14"/>
        <v>0.47</v>
      </c>
      <c r="EM6" s="35">
        <f t="shared" si="14"/>
        <v>0.39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23841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41.32</v>
      </c>
      <c r="P7" s="38">
        <v>97.3</v>
      </c>
      <c r="Q7" s="38">
        <v>4492</v>
      </c>
      <c r="R7" s="38">
        <v>13228</v>
      </c>
      <c r="S7" s="38">
        <v>46.43</v>
      </c>
      <c r="T7" s="38">
        <v>284.89999999999998</v>
      </c>
      <c r="U7" s="38">
        <v>12755</v>
      </c>
      <c r="V7" s="38">
        <v>46.4</v>
      </c>
      <c r="W7" s="38">
        <v>274.89</v>
      </c>
      <c r="X7" s="38">
        <v>85.62</v>
      </c>
      <c r="Y7" s="38">
        <v>105.38</v>
      </c>
      <c r="Z7" s="38">
        <v>104.68</v>
      </c>
      <c r="AA7" s="38">
        <v>99.95</v>
      </c>
      <c r="AB7" s="38">
        <v>106.38</v>
      </c>
      <c r="AC7" s="38">
        <v>107.95</v>
      </c>
      <c r="AD7" s="38">
        <v>109.49</v>
      </c>
      <c r="AE7" s="38">
        <v>111.06</v>
      </c>
      <c r="AF7" s="38">
        <v>111.34</v>
      </c>
      <c r="AG7" s="38">
        <v>110.02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13.47</v>
      </c>
      <c r="AO7" s="38">
        <v>9.49</v>
      </c>
      <c r="AP7" s="38">
        <v>9.35</v>
      </c>
      <c r="AQ7" s="38">
        <v>10.130000000000001</v>
      </c>
      <c r="AR7" s="38">
        <v>7.31</v>
      </c>
      <c r="AS7" s="38">
        <v>0.85</v>
      </c>
      <c r="AT7" s="38">
        <v>317.45</v>
      </c>
      <c r="AU7" s="38">
        <v>294.89999999999998</v>
      </c>
      <c r="AV7" s="38">
        <v>360.37</v>
      </c>
      <c r="AW7" s="38">
        <v>400.87</v>
      </c>
      <c r="AX7" s="38">
        <v>324.77</v>
      </c>
      <c r="AY7" s="38">
        <v>1081.23</v>
      </c>
      <c r="AZ7" s="38">
        <v>406.37</v>
      </c>
      <c r="BA7" s="38">
        <v>398.29</v>
      </c>
      <c r="BB7" s="38">
        <v>388.67</v>
      </c>
      <c r="BC7" s="38">
        <v>355.27</v>
      </c>
      <c r="BD7" s="38">
        <v>264.33999999999997</v>
      </c>
      <c r="BE7" s="38">
        <v>519.4</v>
      </c>
      <c r="BF7" s="38">
        <v>523.67999999999995</v>
      </c>
      <c r="BG7" s="38">
        <v>527.23</v>
      </c>
      <c r="BH7" s="38">
        <v>523.45000000000005</v>
      </c>
      <c r="BI7" s="38">
        <v>503.65</v>
      </c>
      <c r="BJ7" s="38">
        <v>443.13</v>
      </c>
      <c r="BK7" s="38">
        <v>442.54</v>
      </c>
      <c r="BL7" s="38">
        <v>431</v>
      </c>
      <c r="BM7" s="38">
        <v>422.5</v>
      </c>
      <c r="BN7" s="38">
        <v>458.27</v>
      </c>
      <c r="BO7" s="38">
        <v>274.27</v>
      </c>
      <c r="BP7" s="38">
        <v>84.83</v>
      </c>
      <c r="BQ7" s="38">
        <v>104.37</v>
      </c>
      <c r="BR7" s="38">
        <v>104.13</v>
      </c>
      <c r="BS7" s="38">
        <v>99.35</v>
      </c>
      <c r="BT7" s="38">
        <v>105.94</v>
      </c>
      <c r="BU7" s="38">
        <v>95.4</v>
      </c>
      <c r="BV7" s="38">
        <v>98.6</v>
      </c>
      <c r="BW7" s="38">
        <v>100.82</v>
      </c>
      <c r="BX7" s="38">
        <v>101.64</v>
      </c>
      <c r="BY7" s="38">
        <v>96.77</v>
      </c>
      <c r="BZ7" s="38">
        <v>104.36</v>
      </c>
      <c r="CA7" s="38">
        <v>262.83999999999997</v>
      </c>
      <c r="CB7" s="38">
        <v>214.1</v>
      </c>
      <c r="CC7" s="38">
        <v>214.81</v>
      </c>
      <c r="CD7" s="38">
        <v>225.1</v>
      </c>
      <c r="CE7" s="38">
        <v>210.67</v>
      </c>
      <c r="CF7" s="38">
        <v>186.15</v>
      </c>
      <c r="CG7" s="38">
        <v>181.67</v>
      </c>
      <c r="CH7" s="38">
        <v>179.55</v>
      </c>
      <c r="CI7" s="38">
        <v>179.16</v>
      </c>
      <c r="CJ7" s="38">
        <v>187.18</v>
      </c>
      <c r="CK7" s="38">
        <v>165.71</v>
      </c>
      <c r="CL7" s="38">
        <v>68.290000000000006</v>
      </c>
      <c r="CM7" s="38">
        <v>69.25</v>
      </c>
      <c r="CN7" s="38">
        <v>68.38</v>
      </c>
      <c r="CO7" s="38">
        <v>68.89</v>
      </c>
      <c r="CP7" s="38">
        <v>71.5</v>
      </c>
      <c r="CQ7" s="38">
        <v>54.47</v>
      </c>
      <c r="CR7" s="38">
        <v>53.61</v>
      </c>
      <c r="CS7" s="38">
        <v>53.52</v>
      </c>
      <c r="CT7" s="38">
        <v>54.24</v>
      </c>
      <c r="CU7" s="38">
        <v>55.88</v>
      </c>
      <c r="CV7" s="38">
        <v>60.41</v>
      </c>
      <c r="CW7" s="38">
        <v>91.74</v>
      </c>
      <c r="CX7" s="38">
        <v>90.6</v>
      </c>
      <c r="CY7" s="38">
        <v>90.55</v>
      </c>
      <c r="CZ7" s="38">
        <v>89.85</v>
      </c>
      <c r="DA7" s="38">
        <v>89.79</v>
      </c>
      <c r="DB7" s="38">
        <v>81.459999999999994</v>
      </c>
      <c r="DC7" s="38">
        <v>81.31</v>
      </c>
      <c r="DD7" s="38">
        <v>81.459999999999994</v>
      </c>
      <c r="DE7" s="38">
        <v>81.680000000000007</v>
      </c>
      <c r="DF7" s="38">
        <v>80.989999999999995</v>
      </c>
      <c r="DG7" s="38">
        <v>89.93</v>
      </c>
      <c r="DH7" s="38">
        <v>42.76</v>
      </c>
      <c r="DI7" s="38">
        <v>44.24</v>
      </c>
      <c r="DJ7" s="38">
        <v>45.86</v>
      </c>
      <c r="DK7" s="38">
        <v>47.42</v>
      </c>
      <c r="DL7" s="38">
        <v>48.83</v>
      </c>
      <c r="DM7" s="38">
        <v>38.520000000000003</v>
      </c>
      <c r="DN7" s="38">
        <v>46.67</v>
      </c>
      <c r="DO7" s="38">
        <v>47.7</v>
      </c>
      <c r="DP7" s="38">
        <v>48.14</v>
      </c>
      <c r="DQ7" s="38">
        <v>46.61</v>
      </c>
      <c r="DR7" s="38">
        <v>48.12</v>
      </c>
      <c r="DS7" s="38">
        <v>0</v>
      </c>
      <c r="DT7" s="38">
        <v>0</v>
      </c>
      <c r="DU7" s="38">
        <v>0</v>
      </c>
      <c r="DV7" s="38">
        <v>0</v>
      </c>
      <c r="DW7" s="38">
        <v>45.96</v>
      </c>
      <c r="DX7" s="38">
        <v>9.43</v>
      </c>
      <c r="DY7" s="38">
        <v>10.029999999999999</v>
      </c>
      <c r="DZ7" s="38">
        <v>7.26</v>
      </c>
      <c r="EA7" s="38">
        <v>11.13</v>
      </c>
      <c r="EB7" s="38">
        <v>10.84</v>
      </c>
      <c r="EC7" s="38">
        <v>15.89</v>
      </c>
      <c r="ED7" s="38">
        <v>3.66</v>
      </c>
      <c r="EE7" s="38">
        <v>1.59</v>
      </c>
      <c r="EF7" s="38">
        <v>1.49</v>
      </c>
      <c r="EG7" s="38">
        <v>1.25</v>
      </c>
      <c r="EH7" s="38">
        <v>1.33</v>
      </c>
      <c r="EI7" s="38">
        <v>0.71</v>
      </c>
      <c r="EJ7" s="38">
        <v>0.68</v>
      </c>
      <c r="EK7" s="38">
        <v>1.65</v>
      </c>
      <c r="EL7" s="38">
        <v>0.47</v>
      </c>
      <c r="EM7" s="38">
        <v>0.39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user</cp:lastModifiedBy>
  <cp:lastPrinted>2019-02-04T23:29:53Z</cp:lastPrinted>
  <dcterms:created xsi:type="dcterms:W3CDTF">2018-12-03T08:25:43Z</dcterms:created>
  <dcterms:modified xsi:type="dcterms:W3CDTF">2019-02-04T23:30:05Z</dcterms:modified>
</cp:coreProperties>
</file>